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oon/Desktop/"/>
    </mc:Choice>
  </mc:AlternateContent>
  <xr:revisionPtr revIDLastSave="0" documentId="13_ncr:1_{78CB385C-AE4A-6F46-ACA1-DD579EECF5DF}" xr6:coauthVersionLast="47" xr6:coauthVersionMax="47" xr10:uidLastSave="{00000000-0000-0000-0000-000000000000}"/>
  <bookViews>
    <workbookView xWindow="28260" yWindow="580" windowWidth="16540" windowHeight="24620" xr2:uid="{00000000-000D-0000-FFFF-FFFF00000000}"/>
  </bookViews>
  <sheets>
    <sheet name="Certificate" sheetId="3" r:id="rId1"/>
    <sheet name="Master Entry" sheetId="6" state="hidden" r:id="rId2"/>
  </sheets>
  <definedNames>
    <definedName name="_xlnm._FilterDatabase" localSheetId="0" hidden="1">Certificate!$A$1:$E$334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92" i="6" l="1"/>
  <c r="AE891" i="6"/>
  <c r="AE890" i="6"/>
  <c r="AE889" i="6"/>
  <c r="AE888" i="6"/>
  <c r="AE887" i="6"/>
  <c r="AE886" i="6"/>
  <c r="AE885" i="6"/>
  <c r="AE884" i="6"/>
  <c r="AE883" i="6"/>
  <c r="AE882" i="6"/>
  <c r="AE881" i="6"/>
  <c r="AE880" i="6"/>
  <c r="AE879" i="6"/>
  <c r="AE878" i="6"/>
  <c r="AE877" i="6"/>
  <c r="AE876" i="6"/>
  <c r="AE875" i="6"/>
  <c r="AE874" i="6"/>
  <c r="AE873" i="6"/>
  <c r="AE872" i="6"/>
  <c r="AE871" i="6"/>
  <c r="AE870" i="6"/>
  <c r="AE869" i="6"/>
  <c r="AE868" i="6"/>
  <c r="AE867" i="6"/>
  <c r="AE866" i="6"/>
  <c r="AE865" i="6"/>
  <c r="AE864" i="6"/>
  <c r="AE863" i="6"/>
  <c r="AE862" i="6"/>
  <c r="AE861" i="6"/>
  <c r="AE860" i="6"/>
  <c r="AH859" i="6"/>
  <c r="AE859" i="6"/>
  <c r="AH858" i="6"/>
  <c r="AE858" i="6"/>
  <c r="AH857" i="6"/>
  <c r="AE857" i="6"/>
  <c r="AH856" i="6"/>
  <c r="AE856" i="6"/>
  <c r="AH855" i="6"/>
  <c r="AE855" i="6"/>
  <c r="AH854" i="6"/>
  <c r="AE854" i="6"/>
  <c r="AH853" i="6"/>
  <c r="AE853" i="6"/>
  <c r="AH852" i="6"/>
  <c r="AE852" i="6"/>
  <c r="AH851" i="6"/>
  <c r="AE851" i="6"/>
  <c r="AH850" i="6"/>
  <c r="AE850" i="6"/>
  <c r="AH849" i="6"/>
  <c r="AE849" i="6"/>
  <c r="AH848" i="6"/>
  <c r="AE848" i="6"/>
  <c r="AH847" i="6"/>
  <c r="AE847" i="6"/>
  <c r="AH846" i="6"/>
  <c r="AE846" i="6"/>
  <c r="AH845" i="6"/>
  <c r="AE845" i="6"/>
  <c r="AH844" i="6"/>
  <c r="AE844" i="6"/>
  <c r="AK843" i="6"/>
  <c r="AH843" i="6"/>
  <c r="AE843" i="6"/>
  <c r="AK842" i="6"/>
  <c r="AH842" i="6"/>
  <c r="AE842" i="6"/>
  <c r="AK841" i="6"/>
  <c r="AH841" i="6"/>
  <c r="AE841" i="6"/>
  <c r="AK840" i="6"/>
  <c r="AH840" i="6"/>
  <c r="AE840" i="6"/>
  <c r="AK839" i="6"/>
  <c r="AH839" i="6"/>
  <c r="AE839" i="6"/>
  <c r="AK838" i="6"/>
  <c r="AH838" i="6"/>
  <c r="AE838" i="6"/>
  <c r="AK837" i="6"/>
  <c r="AH837" i="6"/>
  <c r="AE837" i="6"/>
  <c r="AK836" i="6"/>
  <c r="AH836" i="6"/>
  <c r="AE836" i="6"/>
  <c r="AK835" i="6"/>
  <c r="AH835" i="6"/>
  <c r="AE835" i="6"/>
  <c r="AK834" i="6"/>
  <c r="AH834" i="6"/>
  <c r="AE834" i="6"/>
  <c r="AK833" i="6"/>
  <c r="AH833" i="6"/>
  <c r="AE833" i="6"/>
  <c r="AK832" i="6"/>
  <c r="AH832" i="6"/>
  <c r="AE832" i="6"/>
  <c r="AK831" i="6"/>
  <c r="AH831" i="6"/>
  <c r="AE831" i="6"/>
  <c r="AK830" i="6"/>
  <c r="AH830" i="6"/>
  <c r="AE830" i="6"/>
  <c r="AK829" i="6"/>
  <c r="AH829" i="6"/>
  <c r="AE829" i="6"/>
  <c r="AK828" i="6"/>
  <c r="AH828" i="6"/>
  <c r="AE828" i="6"/>
  <c r="AK827" i="6"/>
  <c r="AH827" i="6"/>
  <c r="AE827" i="6"/>
  <c r="AK826" i="6"/>
  <c r="AH826" i="6"/>
  <c r="AE826" i="6"/>
  <c r="AK825" i="6"/>
  <c r="AH825" i="6"/>
  <c r="AE825" i="6"/>
  <c r="AK824" i="6"/>
  <c r="AH824" i="6"/>
  <c r="AE824" i="6"/>
  <c r="AK823" i="6"/>
  <c r="AH823" i="6"/>
  <c r="AE823" i="6"/>
  <c r="AK822" i="6"/>
  <c r="AH822" i="6"/>
  <c r="AE822" i="6"/>
  <c r="AK821" i="6"/>
  <c r="AH821" i="6"/>
  <c r="AE821" i="6"/>
  <c r="AK820" i="6"/>
  <c r="AH820" i="6"/>
  <c r="AE820" i="6"/>
  <c r="AK819" i="6"/>
  <c r="AH819" i="6"/>
  <c r="AE819" i="6"/>
  <c r="AK818" i="6"/>
  <c r="AH818" i="6"/>
  <c r="AE818" i="6"/>
  <c r="AK817" i="6"/>
  <c r="AH817" i="6"/>
  <c r="AE817" i="6"/>
  <c r="AK816" i="6"/>
  <c r="AH816" i="6"/>
  <c r="AE816" i="6"/>
  <c r="AK815" i="6"/>
  <c r="AH815" i="6"/>
  <c r="AE815" i="6"/>
  <c r="AK814" i="6"/>
  <c r="AH814" i="6"/>
  <c r="AE814" i="6"/>
  <c r="AK813" i="6"/>
  <c r="AH813" i="6"/>
  <c r="AE813" i="6"/>
  <c r="AK812" i="6"/>
  <c r="AH812" i="6"/>
  <c r="AE812" i="6"/>
  <c r="AK811" i="6"/>
  <c r="AH811" i="6"/>
  <c r="AE811" i="6"/>
  <c r="AK810" i="6"/>
  <c r="AH810" i="6"/>
  <c r="AE810" i="6"/>
  <c r="AK809" i="6"/>
  <c r="AH809" i="6"/>
  <c r="AE809" i="6"/>
  <c r="AK808" i="6"/>
  <c r="AH808" i="6"/>
  <c r="AE808" i="6"/>
  <c r="AK807" i="6"/>
  <c r="AH807" i="6"/>
  <c r="AE807" i="6"/>
  <c r="AK806" i="6"/>
  <c r="AH806" i="6"/>
  <c r="AE806" i="6"/>
  <c r="AK805" i="6"/>
  <c r="AH805" i="6"/>
  <c r="AE805" i="6"/>
  <c r="AK804" i="6"/>
  <c r="AH804" i="6"/>
  <c r="AE804" i="6"/>
  <c r="AK803" i="6"/>
  <c r="AH803" i="6"/>
  <c r="AE803" i="6"/>
  <c r="AK802" i="6"/>
  <c r="AH802" i="6"/>
  <c r="AE802" i="6"/>
  <c r="AK801" i="6"/>
  <c r="AH801" i="6"/>
  <c r="AE801" i="6"/>
  <c r="AK800" i="6"/>
  <c r="AH800" i="6"/>
  <c r="AE800" i="6"/>
  <c r="AK799" i="6"/>
  <c r="AH799" i="6"/>
  <c r="AE799" i="6"/>
  <c r="AK798" i="6"/>
  <c r="AH798" i="6"/>
  <c r="AE798" i="6"/>
  <c r="AK797" i="6"/>
  <c r="AH797" i="6"/>
  <c r="AE797" i="6"/>
  <c r="AK796" i="6"/>
  <c r="AH796" i="6"/>
  <c r="AE796" i="6"/>
  <c r="AK795" i="6"/>
  <c r="AH795" i="6"/>
  <c r="AE795" i="6"/>
  <c r="AK794" i="6"/>
  <c r="AH794" i="6"/>
  <c r="AE794" i="6"/>
  <c r="AK793" i="6"/>
  <c r="AH793" i="6"/>
  <c r="AE793" i="6"/>
  <c r="AK792" i="6"/>
  <c r="AH792" i="6"/>
  <c r="AE792" i="6"/>
  <c r="AK791" i="6"/>
  <c r="AH791" i="6"/>
  <c r="AE791" i="6"/>
  <c r="AK790" i="6"/>
  <c r="AH790" i="6"/>
  <c r="AE790" i="6"/>
  <c r="AK789" i="6"/>
  <c r="AH789" i="6"/>
  <c r="AE789" i="6"/>
  <c r="AK788" i="6"/>
  <c r="AH788" i="6"/>
  <c r="AE788" i="6"/>
  <c r="AK787" i="6"/>
  <c r="AH787" i="6"/>
  <c r="AE787" i="6"/>
  <c r="AK786" i="6"/>
  <c r="AH786" i="6"/>
  <c r="AE786" i="6"/>
  <c r="AK785" i="6"/>
  <c r="AH785" i="6"/>
  <c r="AE785" i="6"/>
  <c r="AK784" i="6"/>
  <c r="AH784" i="6"/>
  <c r="AE784" i="6"/>
  <c r="AK783" i="6"/>
  <c r="AH783" i="6"/>
  <c r="AE783" i="6"/>
  <c r="AK782" i="6"/>
  <c r="AH782" i="6"/>
  <c r="AE782" i="6"/>
  <c r="AK781" i="6"/>
  <c r="AH781" i="6"/>
  <c r="AE781" i="6"/>
  <c r="AK780" i="6"/>
  <c r="AH780" i="6"/>
  <c r="AE780" i="6"/>
  <c r="AK779" i="6"/>
  <c r="AH779" i="6"/>
  <c r="AE779" i="6"/>
  <c r="AK778" i="6"/>
  <c r="AH778" i="6"/>
  <c r="AE778" i="6"/>
  <c r="AK777" i="6"/>
  <c r="AH777" i="6"/>
  <c r="AE777" i="6"/>
  <c r="AK776" i="6"/>
  <c r="AH776" i="6"/>
  <c r="AE776" i="6"/>
  <c r="AK775" i="6"/>
  <c r="AH775" i="6"/>
  <c r="AE775" i="6"/>
  <c r="AK774" i="6"/>
  <c r="AH774" i="6"/>
  <c r="AE774" i="6"/>
  <c r="AK773" i="6"/>
  <c r="AH773" i="6"/>
  <c r="AE773" i="6"/>
  <c r="AA773" i="6"/>
  <c r="Z773" i="6"/>
  <c r="V773" i="6"/>
  <c r="AB773" i="6" s="1"/>
  <c r="AK772" i="6"/>
  <c r="AH772" i="6"/>
  <c r="AE772" i="6"/>
  <c r="AB772" i="6"/>
  <c r="AA772" i="6"/>
  <c r="Z772" i="6"/>
  <c r="V772" i="6"/>
  <c r="AK771" i="6"/>
  <c r="AH771" i="6"/>
  <c r="AE771" i="6"/>
  <c r="AB771" i="6"/>
  <c r="Z771" i="6"/>
  <c r="V771" i="6"/>
  <c r="AA771" i="6" s="1"/>
  <c r="AK770" i="6"/>
  <c r="AH770" i="6"/>
  <c r="AE770" i="6"/>
  <c r="V770" i="6"/>
  <c r="AK769" i="6"/>
  <c r="AH769" i="6"/>
  <c r="AE769" i="6"/>
  <c r="V769" i="6"/>
  <c r="AB769" i="6" s="1"/>
  <c r="AK768" i="6"/>
  <c r="AH768" i="6"/>
  <c r="AE768" i="6"/>
  <c r="AB768" i="6"/>
  <c r="AA768" i="6"/>
  <c r="Z768" i="6"/>
  <c r="AD768" i="6" s="1"/>
  <c r="V768" i="6"/>
  <c r="AK767" i="6"/>
  <c r="AH767" i="6"/>
  <c r="AE767" i="6"/>
  <c r="AB767" i="6"/>
  <c r="Z767" i="6"/>
  <c r="AJ767" i="6" s="1"/>
  <c r="V767" i="6"/>
  <c r="AA767" i="6" s="1"/>
  <c r="AK766" i="6"/>
  <c r="AH766" i="6"/>
  <c r="AE766" i="6"/>
  <c r="AB766" i="6"/>
  <c r="V766" i="6"/>
  <c r="AK765" i="6"/>
  <c r="AH765" i="6"/>
  <c r="AE765" i="6"/>
  <c r="AA765" i="6"/>
  <c r="V765" i="6"/>
  <c r="AB765" i="6" s="1"/>
  <c r="AK764" i="6"/>
  <c r="AH764" i="6"/>
  <c r="AE764" i="6"/>
  <c r="AB764" i="6"/>
  <c r="AA764" i="6"/>
  <c r="Z764" i="6"/>
  <c r="V764" i="6"/>
  <c r="AK763" i="6"/>
  <c r="AH763" i="6"/>
  <c r="AE763" i="6"/>
  <c r="AB763" i="6"/>
  <c r="Z763" i="6"/>
  <c r="AJ763" i="6" s="1"/>
  <c r="V763" i="6"/>
  <c r="AA763" i="6" s="1"/>
  <c r="AK762" i="6"/>
  <c r="AH762" i="6"/>
  <c r="AE762" i="6"/>
  <c r="AB762" i="6"/>
  <c r="V762" i="6"/>
  <c r="AK761" i="6"/>
  <c r="AH761" i="6"/>
  <c r="AE761" i="6"/>
  <c r="V761" i="6"/>
  <c r="AK760" i="6"/>
  <c r="AH760" i="6"/>
  <c r="AE760" i="6"/>
  <c r="AB760" i="6"/>
  <c r="AA760" i="6"/>
  <c r="Z760" i="6"/>
  <c r="V760" i="6"/>
  <c r="AK759" i="6"/>
  <c r="AH759" i="6"/>
  <c r="AE759" i="6"/>
  <c r="AB759" i="6"/>
  <c r="Z759" i="6"/>
  <c r="AJ759" i="6" s="1"/>
  <c r="V759" i="6"/>
  <c r="AA759" i="6" s="1"/>
  <c r="AK758" i="6"/>
  <c r="AH758" i="6"/>
  <c r="AE758" i="6"/>
  <c r="V758" i="6"/>
  <c r="AK757" i="6"/>
  <c r="AH757" i="6"/>
  <c r="AE757" i="6"/>
  <c r="Z757" i="6"/>
  <c r="V757" i="6"/>
  <c r="AB757" i="6" s="1"/>
  <c r="AK756" i="6"/>
  <c r="AH756" i="6"/>
  <c r="AE756" i="6"/>
  <c r="AB756" i="6"/>
  <c r="AA756" i="6"/>
  <c r="Z756" i="6"/>
  <c r="V756" i="6"/>
  <c r="AK755" i="6"/>
  <c r="AH755" i="6"/>
  <c r="AE755" i="6"/>
  <c r="AB755" i="6"/>
  <c r="Z755" i="6"/>
  <c r="V755" i="6"/>
  <c r="AA755" i="6" s="1"/>
  <c r="AK754" i="6"/>
  <c r="AH754" i="6"/>
  <c r="AE754" i="6"/>
  <c r="V754" i="6"/>
  <c r="AK753" i="6"/>
  <c r="AH753" i="6"/>
  <c r="AE753" i="6"/>
  <c r="AA753" i="6"/>
  <c r="V753" i="6"/>
  <c r="AB753" i="6" s="1"/>
  <c r="AK752" i="6"/>
  <c r="AH752" i="6"/>
  <c r="AE752" i="6"/>
  <c r="AB752" i="6"/>
  <c r="AA752" i="6"/>
  <c r="Z752" i="6"/>
  <c r="AD752" i="6" s="1"/>
  <c r="V752" i="6"/>
  <c r="AK751" i="6"/>
  <c r="AH751" i="6"/>
  <c r="AE751" i="6"/>
  <c r="AB751" i="6"/>
  <c r="Z751" i="6"/>
  <c r="AJ751" i="6" s="1"/>
  <c r="V751" i="6"/>
  <c r="AA751" i="6" s="1"/>
  <c r="AK750" i="6"/>
  <c r="AH750" i="6"/>
  <c r="AE750" i="6"/>
  <c r="AB750" i="6"/>
  <c r="V750" i="6"/>
  <c r="AK749" i="6"/>
  <c r="AH749" i="6"/>
  <c r="AE749" i="6"/>
  <c r="AA749" i="6"/>
  <c r="V749" i="6"/>
  <c r="AB749" i="6" s="1"/>
  <c r="AK748" i="6"/>
  <c r="AH748" i="6"/>
  <c r="AE748" i="6"/>
  <c r="AB748" i="6"/>
  <c r="AA748" i="6"/>
  <c r="AD748" i="6" s="1"/>
  <c r="Z748" i="6"/>
  <c r="V748" i="6"/>
  <c r="AK747" i="6"/>
  <c r="AH747" i="6"/>
  <c r="AE747" i="6"/>
  <c r="AB747" i="6"/>
  <c r="Z747" i="6"/>
  <c r="AJ747" i="6" s="1"/>
  <c r="V747" i="6"/>
  <c r="AA747" i="6" s="1"/>
  <c r="AD747" i="6" s="1"/>
  <c r="AK746" i="6"/>
  <c r="AH746" i="6"/>
  <c r="AE746" i="6"/>
  <c r="AB746" i="6"/>
  <c r="V746" i="6"/>
  <c r="AK745" i="6"/>
  <c r="AH745" i="6"/>
  <c r="AE745" i="6"/>
  <c r="V745" i="6"/>
  <c r="AK744" i="6"/>
  <c r="AH744" i="6"/>
  <c r="AE744" i="6"/>
  <c r="AB744" i="6"/>
  <c r="AA744" i="6"/>
  <c r="Z744" i="6"/>
  <c r="V744" i="6"/>
  <c r="AK743" i="6"/>
  <c r="AH743" i="6"/>
  <c r="AE743" i="6"/>
  <c r="AB743" i="6"/>
  <c r="Z743" i="6"/>
  <c r="AJ743" i="6" s="1"/>
  <c r="V743" i="6"/>
  <c r="AA743" i="6" s="1"/>
  <c r="AD743" i="6" s="1"/>
  <c r="AK742" i="6"/>
  <c r="AH742" i="6"/>
  <c r="AE742" i="6"/>
  <c r="V742" i="6"/>
  <c r="AK741" i="6"/>
  <c r="AH741" i="6"/>
  <c r="AE741" i="6"/>
  <c r="Z741" i="6"/>
  <c r="V741" i="6"/>
  <c r="AB741" i="6" s="1"/>
  <c r="AK740" i="6"/>
  <c r="AH740" i="6"/>
  <c r="AE740" i="6"/>
  <c r="AB740" i="6"/>
  <c r="AA740" i="6"/>
  <c r="Z740" i="6"/>
  <c r="V740" i="6"/>
  <c r="AK739" i="6"/>
  <c r="AH739" i="6"/>
  <c r="AE739" i="6"/>
  <c r="AB739" i="6"/>
  <c r="Z739" i="6"/>
  <c r="V739" i="6"/>
  <c r="AA739" i="6" s="1"/>
  <c r="AK738" i="6"/>
  <c r="AH738" i="6"/>
  <c r="AE738" i="6"/>
  <c r="V738" i="6"/>
  <c r="AK737" i="6"/>
  <c r="AH737" i="6"/>
  <c r="AE737" i="6"/>
  <c r="AA737" i="6"/>
  <c r="Z737" i="6"/>
  <c r="V737" i="6"/>
  <c r="AB737" i="6" s="1"/>
  <c r="AK736" i="6"/>
  <c r="AH736" i="6"/>
  <c r="AE736" i="6"/>
  <c r="AD736" i="6"/>
  <c r="AB736" i="6"/>
  <c r="AA736" i="6"/>
  <c r="Z736" i="6"/>
  <c r="V736" i="6"/>
  <c r="AK735" i="6"/>
  <c r="AH735" i="6"/>
  <c r="AE735" i="6"/>
  <c r="AB735" i="6"/>
  <c r="Z735" i="6"/>
  <c r="V735" i="6"/>
  <c r="AA735" i="6" s="1"/>
  <c r="AK734" i="6"/>
  <c r="AH734" i="6"/>
  <c r="AE734" i="6"/>
  <c r="V734" i="6"/>
  <c r="AK733" i="6"/>
  <c r="AH733" i="6"/>
  <c r="AE733" i="6"/>
  <c r="V733" i="6"/>
  <c r="AK732" i="6"/>
  <c r="AH732" i="6"/>
  <c r="AE732" i="6"/>
  <c r="AB732" i="6"/>
  <c r="AA732" i="6"/>
  <c r="Z732" i="6"/>
  <c r="V732" i="6"/>
  <c r="AK731" i="6"/>
  <c r="AH731" i="6"/>
  <c r="AE731" i="6"/>
  <c r="AB731" i="6"/>
  <c r="Z731" i="6"/>
  <c r="AJ731" i="6" s="1"/>
  <c r="V731" i="6"/>
  <c r="AA731" i="6" s="1"/>
  <c r="AD731" i="6" s="1"/>
  <c r="AK730" i="6"/>
  <c r="AH730" i="6"/>
  <c r="AE730" i="6"/>
  <c r="AB730" i="6"/>
  <c r="V730" i="6"/>
  <c r="AK729" i="6"/>
  <c r="AH729" i="6"/>
  <c r="AE729" i="6"/>
  <c r="V729" i="6"/>
  <c r="AK728" i="6"/>
  <c r="AH728" i="6"/>
  <c r="AE728" i="6"/>
  <c r="AB728" i="6"/>
  <c r="AA728" i="6"/>
  <c r="V728" i="6"/>
  <c r="AK727" i="6"/>
  <c r="AH727" i="6"/>
  <c r="AE727" i="6"/>
  <c r="AB727" i="6"/>
  <c r="V727" i="6"/>
  <c r="AA727" i="6" s="1"/>
  <c r="AK726" i="6"/>
  <c r="AH726" i="6"/>
  <c r="AE726" i="6"/>
  <c r="V726" i="6"/>
  <c r="AK725" i="6"/>
  <c r="AH725" i="6"/>
  <c r="AE725" i="6"/>
  <c r="V725" i="6"/>
  <c r="AB725" i="6" s="1"/>
  <c r="AK724" i="6"/>
  <c r="AH724" i="6"/>
  <c r="AE724" i="6"/>
  <c r="AB724" i="6"/>
  <c r="AA724" i="6"/>
  <c r="V724" i="6"/>
  <c r="AK723" i="6"/>
  <c r="AH723" i="6"/>
  <c r="AE723" i="6"/>
  <c r="AB723" i="6"/>
  <c r="V723" i="6"/>
  <c r="AA723" i="6" s="1"/>
  <c r="AK722" i="6"/>
  <c r="AH722" i="6"/>
  <c r="AE722" i="6"/>
  <c r="V722" i="6"/>
  <c r="AK721" i="6"/>
  <c r="AH721" i="6"/>
  <c r="AE721" i="6"/>
  <c r="AA721" i="6"/>
  <c r="V721" i="6"/>
  <c r="AB721" i="6" s="1"/>
  <c r="AK720" i="6"/>
  <c r="AH720" i="6"/>
  <c r="AE720" i="6"/>
  <c r="AB720" i="6"/>
  <c r="AA720" i="6"/>
  <c r="V720" i="6"/>
  <c r="AK719" i="6"/>
  <c r="AH719" i="6"/>
  <c r="AE719" i="6"/>
  <c r="AB719" i="6"/>
  <c r="V719" i="6"/>
  <c r="AA719" i="6" s="1"/>
  <c r="AK718" i="6"/>
  <c r="AH718" i="6"/>
  <c r="AE718" i="6"/>
  <c r="AB718" i="6"/>
  <c r="V718" i="6"/>
  <c r="AK717" i="6"/>
  <c r="AH717" i="6"/>
  <c r="AE717" i="6"/>
  <c r="AA717" i="6"/>
  <c r="V717" i="6"/>
  <c r="AK716" i="6"/>
  <c r="AH716" i="6"/>
  <c r="AE716" i="6"/>
  <c r="AB716" i="6"/>
  <c r="AA716" i="6"/>
  <c r="V716" i="6"/>
  <c r="AK715" i="6"/>
  <c r="AH715" i="6"/>
  <c r="AE715" i="6"/>
  <c r="AB715" i="6"/>
  <c r="V715" i="6"/>
  <c r="AA715" i="6" s="1"/>
  <c r="AK714" i="6"/>
  <c r="AH714" i="6"/>
  <c r="AE714" i="6"/>
  <c r="AB714" i="6"/>
  <c r="V714" i="6"/>
  <c r="AK713" i="6"/>
  <c r="AH713" i="6"/>
  <c r="AE713" i="6"/>
  <c r="V713" i="6"/>
  <c r="AK712" i="6"/>
  <c r="AH712" i="6"/>
  <c r="AE712" i="6"/>
  <c r="AB712" i="6"/>
  <c r="AA712" i="6"/>
  <c r="V712" i="6"/>
  <c r="AK711" i="6"/>
  <c r="AH711" i="6"/>
  <c r="AE711" i="6"/>
  <c r="AB711" i="6"/>
  <c r="V711" i="6"/>
  <c r="AA711" i="6" s="1"/>
  <c r="AK710" i="6"/>
  <c r="AH710" i="6"/>
  <c r="AE710" i="6"/>
  <c r="AB710" i="6"/>
  <c r="V710" i="6"/>
  <c r="AK709" i="6"/>
  <c r="AH709" i="6"/>
  <c r="AE709" i="6"/>
  <c r="V709" i="6"/>
  <c r="AK708" i="6"/>
  <c r="AH708" i="6"/>
  <c r="AE708" i="6"/>
  <c r="AB708" i="6"/>
  <c r="AA708" i="6"/>
  <c r="V708" i="6"/>
  <c r="AK707" i="6"/>
  <c r="AH707" i="6"/>
  <c r="AE707" i="6"/>
  <c r="AB707" i="6"/>
  <c r="V707" i="6"/>
  <c r="AA707" i="6" s="1"/>
  <c r="AK706" i="6"/>
  <c r="AH706" i="6"/>
  <c r="AE706" i="6"/>
  <c r="AB706" i="6"/>
  <c r="V706" i="6"/>
  <c r="AK705" i="6"/>
  <c r="AH705" i="6"/>
  <c r="AE705" i="6"/>
  <c r="V705" i="6"/>
  <c r="AK704" i="6"/>
  <c r="AH704" i="6"/>
  <c r="AE704" i="6"/>
  <c r="AB704" i="6"/>
  <c r="AA704" i="6"/>
  <c r="V704" i="6"/>
  <c r="AK703" i="6"/>
  <c r="AH703" i="6"/>
  <c r="AE703" i="6"/>
  <c r="AB703" i="6"/>
  <c r="V703" i="6"/>
  <c r="AA703" i="6" s="1"/>
  <c r="AK702" i="6"/>
  <c r="AH702" i="6"/>
  <c r="AE702" i="6"/>
  <c r="AB702" i="6"/>
  <c r="V702" i="6"/>
  <c r="AK701" i="6"/>
  <c r="AH701" i="6"/>
  <c r="AE701" i="6"/>
  <c r="V701" i="6"/>
  <c r="AK700" i="6"/>
  <c r="AH700" i="6"/>
  <c r="AE700" i="6"/>
  <c r="AB700" i="6"/>
  <c r="AA700" i="6"/>
  <c r="V700" i="6"/>
  <c r="AK699" i="6"/>
  <c r="AH699" i="6"/>
  <c r="AE699" i="6"/>
  <c r="AB699" i="6"/>
  <c r="V699" i="6"/>
  <c r="AA699" i="6" s="1"/>
  <c r="AK698" i="6"/>
  <c r="AH698" i="6"/>
  <c r="AE698" i="6"/>
  <c r="AB698" i="6"/>
  <c r="V698" i="6"/>
  <c r="AK697" i="6"/>
  <c r="AH697" i="6"/>
  <c r="AE697" i="6"/>
  <c r="AA697" i="6"/>
  <c r="V697" i="6"/>
  <c r="AK696" i="6"/>
  <c r="AH696" i="6"/>
  <c r="AE696" i="6"/>
  <c r="AB696" i="6"/>
  <c r="AA696" i="6"/>
  <c r="V696" i="6"/>
  <c r="AK695" i="6"/>
  <c r="AH695" i="6"/>
  <c r="AE695" i="6"/>
  <c r="AB695" i="6"/>
  <c r="V695" i="6"/>
  <c r="AA695" i="6" s="1"/>
  <c r="AK694" i="6"/>
  <c r="AH694" i="6"/>
  <c r="AE694" i="6"/>
  <c r="AB694" i="6"/>
  <c r="AA694" i="6"/>
  <c r="V694" i="6"/>
  <c r="AK693" i="6"/>
  <c r="AH693" i="6"/>
  <c r="AE693" i="6"/>
  <c r="AA693" i="6"/>
  <c r="V693" i="6"/>
  <c r="AK692" i="6"/>
  <c r="AH692" i="6"/>
  <c r="AE692" i="6"/>
  <c r="AB692" i="6"/>
  <c r="AA692" i="6"/>
  <c r="V692" i="6"/>
  <c r="AK691" i="6"/>
  <c r="AH691" i="6"/>
  <c r="AE691" i="6"/>
  <c r="AB691" i="6"/>
  <c r="V691" i="6"/>
  <c r="AK690" i="6"/>
  <c r="AH690" i="6"/>
  <c r="AE690" i="6"/>
  <c r="V690" i="6"/>
  <c r="AK689" i="6"/>
  <c r="AH689" i="6"/>
  <c r="AE689" i="6"/>
  <c r="V689" i="6"/>
  <c r="AK688" i="6"/>
  <c r="AH688" i="6"/>
  <c r="AE688" i="6"/>
  <c r="AA688" i="6"/>
  <c r="V688" i="6"/>
  <c r="AB688" i="6" s="1"/>
  <c r="AK687" i="6"/>
  <c r="AH687" i="6"/>
  <c r="AE687" i="6"/>
  <c r="AB687" i="6"/>
  <c r="AA687" i="6"/>
  <c r="V687" i="6"/>
  <c r="AK686" i="6"/>
  <c r="AH686" i="6"/>
  <c r="AE686" i="6"/>
  <c r="V686" i="6"/>
  <c r="AK685" i="6"/>
  <c r="AH685" i="6"/>
  <c r="AE685" i="6"/>
  <c r="V685" i="6"/>
  <c r="AK684" i="6"/>
  <c r="AH684" i="6"/>
  <c r="AE684" i="6"/>
  <c r="AB684" i="6"/>
  <c r="V684" i="6"/>
  <c r="AA684" i="6" s="1"/>
  <c r="AK683" i="6"/>
  <c r="AH683" i="6"/>
  <c r="AE683" i="6"/>
  <c r="AB683" i="6"/>
  <c r="AA683" i="6"/>
  <c r="V683" i="6"/>
  <c r="AK682" i="6"/>
  <c r="AH682" i="6"/>
  <c r="AE682" i="6"/>
  <c r="AB682" i="6"/>
  <c r="AA682" i="6"/>
  <c r="V682" i="6"/>
  <c r="AK681" i="6"/>
  <c r="AH681" i="6"/>
  <c r="AE681" i="6"/>
  <c r="AA681" i="6"/>
  <c r="V681" i="6"/>
  <c r="AB681" i="6" s="1"/>
  <c r="AK680" i="6"/>
  <c r="AH680" i="6"/>
  <c r="AE680" i="6"/>
  <c r="V680" i="6"/>
  <c r="AA680" i="6" s="1"/>
  <c r="AK679" i="6"/>
  <c r="AH679" i="6"/>
  <c r="AE679" i="6"/>
  <c r="V679" i="6"/>
  <c r="AK678" i="6"/>
  <c r="AH678" i="6"/>
  <c r="AE678" i="6"/>
  <c r="AB678" i="6"/>
  <c r="V678" i="6"/>
  <c r="AK677" i="6"/>
  <c r="AH677" i="6"/>
  <c r="AE677" i="6"/>
  <c r="V677" i="6"/>
  <c r="AK676" i="6"/>
  <c r="AH676" i="6"/>
  <c r="AE676" i="6"/>
  <c r="AB676" i="6"/>
  <c r="AA676" i="6"/>
  <c r="V676" i="6"/>
  <c r="AK675" i="6"/>
  <c r="AH675" i="6"/>
  <c r="AE675" i="6"/>
  <c r="V675" i="6"/>
  <c r="AK674" i="6"/>
  <c r="AH674" i="6"/>
  <c r="AE674" i="6"/>
  <c r="AB674" i="6"/>
  <c r="AA674" i="6"/>
  <c r="V674" i="6"/>
  <c r="AK673" i="6"/>
  <c r="AH673" i="6"/>
  <c r="AE673" i="6"/>
  <c r="V673" i="6"/>
  <c r="AK672" i="6"/>
  <c r="AH672" i="6"/>
  <c r="AE672" i="6"/>
  <c r="AB672" i="6"/>
  <c r="AA672" i="6"/>
  <c r="V672" i="6"/>
  <c r="AK671" i="6"/>
  <c r="AH671" i="6"/>
  <c r="AE671" i="6"/>
  <c r="AB671" i="6"/>
  <c r="AA671" i="6"/>
  <c r="V671" i="6"/>
  <c r="AK670" i="6"/>
  <c r="AH670" i="6"/>
  <c r="AE670" i="6"/>
  <c r="V670" i="6"/>
  <c r="AK669" i="6"/>
  <c r="AH669" i="6"/>
  <c r="AE669" i="6"/>
  <c r="V669" i="6"/>
  <c r="AK668" i="6"/>
  <c r="AH668" i="6"/>
  <c r="AE668" i="6"/>
  <c r="AB668" i="6"/>
  <c r="V668" i="6"/>
  <c r="AA668" i="6" s="1"/>
  <c r="AK667" i="6"/>
  <c r="AH667" i="6"/>
  <c r="AE667" i="6"/>
  <c r="AA667" i="6"/>
  <c r="V667" i="6"/>
  <c r="AK666" i="6"/>
  <c r="AH666" i="6"/>
  <c r="AE666" i="6"/>
  <c r="AB666" i="6"/>
  <c r="V666" i="6"/>
  <c r="AK665" i="6"/>
  <c r="AH665" i="6"/>
  <c r="AE665" i="6"/>
  <c r="AA665" i="6"/>
  <c r="V665" i="6"/>
  <c r="AK664" i="6"/>
  <c r="AH664" i="6"/>
  <c r="AE664" i="6"/>
  <c r="AA664" i="6"/>
  <c r="V664" i="6"/>
  <c r="AB664" i="6" s="1"/>
  <c r="AK663" i="6"/>
  <c r="AH663" i="6"/>
  <c r="AE663" i="6"/>
  <c r="AB663" i="6"/>
  <c r="AA663" i="6"/>
  <c r="V663" i="6"/>
  <c r="AK662" i="6"/>
  <c r="AH662" i="6"/>
  <c r="AE662" i="6"/>
  <c r="AB662" i="6"/>
  <c r="V662" i="6"/>
  <c r="AK661" i="6"/>
  <c r="AH661" i="6"/>
  <c r="AE661" i="6"/>
  <c r="V661" i="6"/>
  <c r="AK660" i="6"/>
  <c r="AH660" i="6"/>
  <c r="AE660" i="6"/>
  <c r="V660" i="6"/>
  <c r="AK659" i="6"/>
  <c r="AH659" i="6"/>
  <c r="AE659" i="6"/>
  <c r="AB659" i="6"/>
  <c r="AA659" i="6"/>
  <c r="V659" i="6"/>
  <c r="AK658" i="6"/>
  <c r="AH658" i="6"/>
  <c r="AE658" i="6"/>
  <c r="AB658" i="6"/>
  <c r="V658" i="6"/>
  <c r="AK657" i="6"/>
  <c r="AH657" i="6"/>
  <c r="AE657" i="6"/>
  <c r="AB657" i="6"/>
  <c r="AA657" i="6"/>
  <c r="V657" i="6"/>
  <c r="AK656" i="6"/>
  <c r="AH656" i="6"/>
  <c r="AE656" i="6"/>
  <c r="AA656" i="6"/>
  <c r="V656" i="6"/>
  <c r="AK655" i="6"/>
  <c r="AH655" i="6"/>
  <c r="AE655" i="6"/>
  <c r="V655" i="6"/>
  <c r="AK654" i="6"/>
  <c r="AH654" i="6"/>
  <c r="AE654" i="6"/>
  <c r="AA654" i="6"/>
  <c r="V654" i="6"/>
  <c r="AK653" i="6"/>
  <c r="AH653" i="6"/>
  <c r="AE653" i="6"/>
  <c r="V653" i="6"/>
  <c r="AK652" i="6"/>
  <c r="AH652" i="6"/>
  <c r="AE652" i="6"/>
  <c r="V652" i="6"/>
  <c r="AK651" i="6"/>
  <c r="AH651" i="6"/>
  <c r="AE651" i="6"/>
  <c r="AB651" i="6"/>
  <c r="AA651" i="6"/>
  <c r="V651" i="6"/>
  <c r="AK650" i="6"/>
  <c r="AH650" i="6"/>
  <c r="AE650" i="6"/>
  <c r="AA650" i="6"/>
  <c r="V650" i="6"/>
  <c r="AK649" i="6"/>
  <c r="AH649" i="6"/>
  <c r="AE649" i="6"/>
  <c r="V649" i="6"/>
  <c r="AK648" i="6"/>
  <c r="AH648" i="6"/>
  <c r="AE648" i="6"/>
  <c r="V648" i="6"/>
  <c r="AK647" i="6"/>
  <c r="AH647" i="6"/>
  <c r="AE647" i="6"/>
  <c r="AA647" i="6"/>
  <c r="V647" i="6"/>
  <c r="AK646" i="6"/>
  <c r="AH646" i="6"/>
  <c r="AE646" i="6"/>
  <c r="AB646" i="6"/>
  <c r="AA646" i="6"/>
  <c r="V646" i="6"/>
  <c r="AK645" i="6"/>
  <c r="AH645" i="6"/>
  <c r="AE645" i="6"/>
  <c r="AA645" i="6"/>
  <c r="V645" i="6"/>
  <c r="AK644" i="6"/>
  <c r="AH644" i="6"/>
  <c r="AE644" i="6"/>
  <c r="AA644" i="6"/>
  <c r="V644" i="6"/>
  <c r="AB644" i="6" s="1"/>
  <c r="AK643" i="6"/>
  <c r="AH643" i="6"/>
  <c r="AE643" i="6"/>
  <c r="V643" i="6"/>
  <c r="AK642" i="6"/>
  <c r="AJ642" i="6"/>
  <c r="AH642" i="6"/>
  <c r="AE642" i="6"/>
  <c r="AB642" i="6"/>
  <c r="AA642" i="6"/>
  <c r="V642" i="6"/>
  <c r="Z642" i="6" s="1"/>
  <c r="AK641" i="6"/>
  <c r="AH641" i="6"/>
  <c r="AE641" i="6"/>
  <c r="AB641" i="6"/>
  <c r="AA641" i="6"/>
  <c r="V641" i="6"/>
  <c r="AK640" i="6"/>
  <c r="AH640" i="6"/>
  <c r="AE640" i="6"/>
  <c r="V640" i="6"/>
  <c r="AK639" i="6"/>
  <c r="AH639" i="6"/>
  <c r="AE639" i="6"/>
  <c r="AA639" i="6"/>
  <c r="V639" i="6"/>
  <c r="AB639" i="6" s="1"/>
  <c r="AK638" i="6"/>
  <c r="AH638" i="6"/>
  <c r="AE638" i="6"/>
  <c r="AB638" i="6"/>
  <c r="AA638" i="6"/>
  <c r="V638" i="6"/>
  <c r="AK637" i="6"/>
  <c r="AH637" i="6"/>
  <c r="AE637" i="6"/>
  <c r="V637" i="6"/>
  <c r="AK636" i="6"/>
  <c r="AH636" i="6"/>
  <c r="AE636" i="6"/>
  <c r="V636" i="6"/>
  <c r="AK635" i="6"/>
  <c r="AH635" i="6"/>
  <c r="AE635" i="6"/>
  <c r="V635" i="6"/>
  <c r="AK634" i="6"/>
  <c r="AH634" i="6"/>
  <c r="AE634" i="6"/>
  <c r="AA634" i="6"/>
  <c r="V634" i="6"/>
  <c r="AB634" i="6" s="1"/>
  <c r="AK633" i="6"/>
  <c r="AH633" i="6"/>
  <c r="AE633" i="6"/>
  <c r="AB633" i="6"/>
  <c r="V633" i="6"/>
  <c r="AK632" i="6"/>
  <c r="AH632" i="6"/>
  <c r="AE632" i="6"/>
  <c r="AA632" i="6"/>
  <c r="V632" i="6"/>
  <c r="AK631" i="6"/>
  <c r="AH631" i="6"/>
  <c r="AE631" i="6"/>
  <c r="AA631" i="6"/>
  <c r="V631" i="6"/>
  <c r="AB631" i="6" s="1"/>
  <c r="AK630" i="6"/>
  <c r="AH630" i="6"/>
  <c r="AE630" i="6"/>
  <c r="V630" i="6"/>
  <c r="AK629" i="6"/>
  <c r="AH629" i="6"/>
  <c r="AE629" i="6"/>
  <c r="V629" i="6"/>
  <c r="AK628" i="6"/>
  <c r="AH628" i="6"/>
  <c r="AE628" i="6"/>
  <c r="AA628" i="6"/>
  <c r="V628" i="6"/>
  <c r="AK627" i="6"/>
  <c r="AH627" i="6"/>
  <c r="AE627" i="6"/>
  <c r="V627" i="6"/>
  <c r="AK626" i="6"/>
  <c r="AH626" i="6"/>
  <c r="AE626" i="6"/>
  <c r="AA626" i="6"/>
  <c r="V626" i="6"/>
  <c r="AB626" i="6" s="1"/>
  <c r="AK625" i="6"/>
  <c r="AH625" i="6"/>
  <c r="AE625" i="6"/>
  <c r="AB625" i="6"/>
  <c r="AA625" i="6"/>
  <c r="V625" i="6"/>
  <c r="AK624" i="6"/>
  <c r="AH624" i="6"/>
  <c r="AE624" i="6"/>
  <c r="V624" i="6"/>
  <c r="AK623" i="6"/>
  <c r="AH623" i="6"/>
  <c r="AE623" i="6"/>
  <c r="V623" i="6"/>
  <c r="AK622" i="6"/>
  <c r="AH622" i="6"/>
  <c r="AE622" i="6"/>
  <c r="AB622" i="6"/>
  <c r="AA622" i="6"/>
  <c r="V622" i="6"/>
  <c r="AK621" i="6"/>
  <c r="AH621" i="6"/>
  <c r="AE621" i="6"/>
  <c r="AB621" i="6"/>
  <c r="AA621" i="6"/>
  <c r="V621" i="6"/>
  <c r="AK620" i="6"/>
  <c r="AH620" i="6"/>
  <c r="AE620" i="6"/>
  <c r="AA620" i="6"/>
  <c r="V620" i="6"/>
  <c r="AB620" i="6" s="1"/>
  <c r="AK619" i="6"/>
  <c r="AH619" i="6"/>
  <c r="AE619" i="6"/>
  <c r="AB619" i="6"/>
  <c r="V619" i="6"/>
  <c r="AK618" i="6"/>
  <c r="AH618" i="6"/>
  <c r="AE618" i="6"/>
  <c r="V618" i="6"/>
  <c r="AK617" i="6"/>
  <c r="AH617" i="6"/>
  <c r="AE617" i="6"/>
  <c r="AB617" i="6"/>
  <c r="AA617" i="6"/>
  <c r="V617" i="6"/>
  <c r="AK616" i="6"/>
  <c r="AH616" i="6"/>
  <c r="AE616" i="6"/>
  <c r="AA616" i="6"/>
  <c r="Z616" i="6"/>
  <c r="V616" i="6"/>
  <c r="AB616" i="6" s="1"/>
  <c r="AK615" i="6"/>
  <c r="AH615" i="6"/>
  <c r="AE615" i="6"/>
  <c r="V615" i="6"/>
  <c r="AK614" i="6"/>
  <c r="AH614" i="6"/>
  <c r="AE614" i="6"/>
  <c r="AB614" i="6"/>
  <c r="V614" i="6"/>
  <c r="AK613" i="6"/>
  <c r="AH613" i="6"/>
  <c r="AE613" i="6"/>
  <c r="AA613" i="6"/>
  <c r="V613" i="6"/>
  <c r="AK612" i="6"/>
  <c r="AH612" i="6"/>
  <c r="AE612" i="6"/>
  <c r="AA612" i="6"/>
  <c r="V612" i="6"/>
  <c r="AK611" i="6"/>
  <c r="AH611" i="6"/>
  <c r="AE611" i="6"/>
  <c r="AB611" i="6"/>
  <c r="AA611" i="6"/>
  <c r="V611" i="6"/>
  <c r="AK610" i="6"/>
  <c r="AH610" i="6"/>
  <c r="AE610" i="6"/>
  <c r="AB610" i="6"/>
  <c r="V610" i="6"/>
  <c r="AK609" i="6"/>
  <c r="AH609" i="6"/>
  <c r="AE609" i="6"/>
  <c r="AB609" i="6"/>
  <c r="AA609" i="6"/>
  <c r="V609" i="6"/>
  <c r="AK608" i="6"/>
  <c r="AH608" i="6"/>
  <c r="AE608" i="6"/>
  <c r="AA608" i="6"/>
  <c r="V608" i="6"/>
  <c r="AK607" i="6"/>
  <c r="AH607" i="6"/>
  <c r="AE607" i="6"/>
  <c r="V607" i="6"/>
  <c r="AK606" i="6"/>
  <c r="AH606" i="6"/>
  <c r="AE606" i="6"/>
  <c r="V606" i="6"/>
  <c r="AK605" i="6"/>
  <c r="AH605" i="6"/>
  <c r="AE605" i="6"/>
  <c r="V605" i="6"/>
  <c r="AK604" i="6"/>
  <c r="AH604" i="6"/>
  <c r="AE604" i="6"/>
  <c r="AA604" i="6"/>
  <c r="V604" i="6"/>
  <c r="AK603" i="6"/>
  <c r="AH603" i="6"/>
  <c r="AE603" i="6"/>
  <c r="AB603" i="6"/>
  <c r="AA603" i="6"/>
  <c r="V603" i="6"/>
  <c r="AK602" i="6"/>
  <c r="AH602" i="6"/>
  <c r="AE602" i="6"/>
  <c r="V602" i="6"/>
  <c r="AK601" i="6"/>
  <c r="AH601" i="6"/>
  <c r="AE601" i="6"/>
  <c r="AA601" i="6"/>
  <c r="V601" i="6"/>
  <c r="AK600" i="6"/>
  <c r="AH600" i="6"/>
  <c r="AE600" i="6"/>
  <c r="V600" i="6"/>
  <c r="AK599" i="6"/>
  <c r="AH599" i="6"/>
  <c r="AE599" i="6"/>
  <c r="V599" i="6"/>
  <c r="AK598" i="6"/>
  <c r="AH598" i="6"/>
  <c r="AE598" i="6"/>
  <c r="AA598" i="6"/>
  <c r="V598" i="6"/>
  <c r="AK597" i="6"/>
  <c r="AH597" i="6"/>
  <c r="AE597" i="6"/>
  <c r="AA597" i="6"/>
  <c r="V597" i="6"/>
  <c r="AB597" i="6" s="1"/>
  <c r="AK596" i="6"/>
  <c r="AH596" i="6"/>
  <c r="AE596" i="6"/>
  <c r="AB596" i="6"/>
  <c r="AA596" i="6"/>
  <c r="V596" i="6"/>
  <c r="AK595" i="6"/>
  <c r="AH595" i="6"/>
  <c r="AE595" i="6"/>
  <c r="V595" i="6"/>
  <c r="AA595" i="6" s="1"/>
  <c r="AK594" i="6"/>
  <c r="AH594" i="6"/>
  <c r="AE594" i="6"/>
  <c r="AB594" i="6"/>
  <c r="AA594" i="6"/>
  <c r="V594" i="6"/>
  <c r="AK593" i="6"/>
  <c r="AH593" i="6"/>
  <c r="AE593" i="6"/>
  <c r="V593" i="6"/>
  <c r="AK592" i="6"/>
  <c r="AH592" i="6"/>
  <c r="AE592" i="6"/>
  <c r="V592" i="6"/>
  <c r="AK591" i="6"/>
  <c r="AH591" i="6"/>
  <c r="AE591" i="6"/>
  <c r="AB591" i="6"/>
  <c r="AA591" i="6"/>
  <c r="V591" i="6"/>
  <c r="AK590" i="6"/>
  <c r="AH590" i="6"/>
  <c r="AE590" i="6"/>
  <c r="AB590" i="6"/>
  <c r="V590" i="6"/>
  <c r="AK589" i="6"/>
  <c r="AH589" i="6"/>
  <c r="AE589" i="6"/>
  <c r="V589" i="6"/>
  <c r="AK588" i="6"/>
  <c r="AH588" i="6"/>
  <c r="AE588" i="6"/>
  <c r="AA588" i="6"/>
  <c r="V588" i="6"/>
  <c r="AK587" i="6"/>
  <c r="AH587" i="6"/>
  <c r="AE587" i="6"/>
  <c r="V587" i="6"/>
  <c r="AK586" i="6"/>
  <c r="AH586" i="6"/>
  <c r="AE586" i="6"/>
  <c r="AA586" i="6"/>
  <c r="V586" i="6"/>
  <c r="AK585" i="6"/>
  <c r="AH585" i="6"/>
  <c r="AE585" i="6"/>
  <c r="AA585" i="6"/>
  <c r="V585" i="6"/>
  <c r="AB585" i="6" s="1"/>
  <c r="AK584" i="6"/>
  <c r="AH584" i="6"/>
  <c r="AE584" i="6"/>
  <c r="V584" i="6"/>
  <c r="AK583" i="6"/>
  <c r="AH583" i="6"/>
  <c r="AE583" i="6"/>
  <c r="AB583" i="6"/>
  <c r="V583" i="6"/>
  <c r="AA583" i="6" s="1"/>
  <c r="AK582" i="6"/>
  <c r="AH582" i="6"/>
  <c r="AE582" i="6"/>
  <c r="AA582" i="6"/>
  <c r="V582" i="6"/>
  <c r="AK581" i="6"/>
  <c r="AH581" i="6"/>
  <c r="AE581" i="6"/>
  <c r="V581" i="6"/>
  <c r="AK580" i="6"/>
  <c r="AH580" i="6"/>
  <c r="AE580" i="6"/>
  <c r="AB580" i="6"/>
  <c r="AA580" i="6"/>
  <c r="V580" i="6"/>
  <c r="AK579" i="6"/>
  <c r="AH579" i="6"/>
  <c r="AE579" i="6"/>
  <c r="AB579" i="6"/>
  <c r="V579" i="6"/>
  <c r="AA579" i="6" s="1"/>
  <c r="AK578" i="6"/>
  <c r="AH578" i="6"/>
  <c r="AE578" i="6"/>
  <c r="AB578" i="6"/>
  <c r="AA578" i="6"/>
  <c r="V578" i="6"/>
  <c r="AK577" i="6"/>
  <c r="AH577" i="6"/>
  <c r="AE577" i="6"/>
  <c r="AA577" i="6"/>
  <c r="V577" i="6"/>
  <c r="AK576" i="6"/>
  <c r="AH576" i="6"/>
  <c r="AE576" i="6"/>
  <c r="V576" i="6"/>
  <c r="AK575" i="6"/>
  <c r="AH575" i="6"/>
  <c r="AE575" i="6"/>
  <c r="AB575" i="6"/>
  <c r="AA575" i="6"/>
  <c r="V575" i="6"/>
  <c r="AK574" i="6"/>
  <c r="AH574" i="6"/>
  <c r="AE574" i="6"/>
  <c r="V574" i="6"/>
  <c r="AK573" i="6"/>
  <c r="AH573" i="6"/>
  <c r="AE573" i="6"/>
  <c r="AA573" i="6"/>
  <c r="V573" i="6"/>
  <c r="AK572" i="6"/>
  <c r="AH572" i="6"/>
  <c r="AE572" i="6"/>
  <c r="AA572" i="6"/>
  <c r="V572" i="6"/>
  <c r="AK571" i="6"/>
  <c r="AH571" i="6"/>
  <c r="AE571" i="6"/>
  <c r="AB571" i="6"/>
  <c r="V571" i="6"/>
  <c r="AA571" i="6" s="1"/>
  <c r="AK570" i="6"/>
  <c r="AH570" i="6"/>
  <c r="AE570" i="6"/>
  <c r="AB570" i="6"/>
  <c r="V570" i="6"/>
  <c r="AK569" i="6"/>
  <c r="AH569" i="6"/>
  <c r="AE569" i="6"/>
  <c r="AA569" i="6"/>
  <c r="V569" i="6"/>
  <c r="AK568" i="6"/>
  <c r="AH568" i="6"/>
  <c r="AE568" i="6"/>
  <c r="AA568" i="6"/>
  <c r="V568" i="6"/>
  <c r="AB568" i="6" s="1"/>
  <c r="AK567" i="6"/>
  <c r="AH567" i="6"/>
  <c r="AE567" i="6"/>
  <c r="AB567" i="6"/>
  <c r="V567" i="6"/>
  <c r="AA567" i="6" s="1"/>
  <c r="AK566" i="6"/>
  <c r="AH566" i="6"/>
  <c r="AE566" i="6"/>
  <c r="AB566" i="6"/>
  <c r="V566" i="6"/>
  <c r="AK565" i="6"/>
  <c r="AH565" i="6"/>
  <c r="AE565" i="6"/>
  <c r="AA565" i="6"/>
  <c r="V565" i="6"/>
  <c r="AK564" i="6"/>
  <c r="AH564" i="6"/>
  <c r="AE564" i="6"/>
  <c r="AA564" i="6"/>
  <c r="V564" i="6"/>
  <c r="AB564" i="6" s="1"/>
  <c r="AK563" i="6"/>
  <c r="AH563" i="6"/>
  <c r="AE563" i="6"/>
  <c r="AB563" i="6"/>
  <c r="V563" i="6"/>
  <c r="AA563" i="6" s="1"/>
  <c r="AK562" i="6"/>
  <c r="AH562" i="6"/>
  <c r="AE562" i="6"/>
  <c r="AB562" i="6"/>
  <c r="V562" i="6"/>
  <c r="AK561" i="6"/>
  <c r="AH561" i="6"/>
  <c r="AE561" i="6"/>
  <c r="AA561" i="6"/>
  <c r="V561" i="6"/>
  <c r="AK560" i="6"/>
  <c r="AH560" i="6"/>
  <c r="AE560" i="6"/>
  <c r="AA560" i="6"/>
  <c r="V560" i="6"/>
  <c r="AB560" i="6" s="1"/>
  <c r="AK559" i="6"/>
  <c r="AH559" i="6"/>
  <c r="AE559" i="6"/>
  <c r="AB559" i="6"/>
  <c r="V559" i="6"/>
  <c r="AA559" i="6" s="1"/>
  <c r="AK558" i="6"/>
  <c r="AH558" i="6"/>
  <c r="AE558" i="6"/>
  <c r="AB558" i="6"/>
  <c r="V558" i="6"/>
  <c r="AK557" i="6"/>
  <c r="AH557" i="6"/>
  <c r="AE557" i="6"/>
  <c r="AA557" i="6"/>
  <c r="V557" i="6"/>
  <c r="AK556" i="6"/>
  <c r="AH556" i="6"/>
  <c r="AE556" i="6"/>
  <c r="AA556" i="6"/>
  <c r="V556" i="6"/>
  <c r="AB556" i="6" s="1"/>
  <c r="AK555" i="6"/>
  <c r="AH555" i="6"/>
  <c r="AE555" i="6"/>
  <c r="AB555" i="6"/>
  <c r="V555" i="6"/>
  <c r="AA555" i="6" s="1"/>
  <c r="AK554" i="6"/>
  <c r="AH554" i="6"/>
  <c r="AE554" i="6"/>
  <c r="AB554" i="6"/>
  <c r="V554" i="6"/>
  <c r="AK553" i="6"/>
  <c r="AH553" i="6"/>
  <c r="AE553" i="6"/>
  <c r="AA553" i="6"/>
  <c r="V553" i="6"/>
  <c r="AK552" i="6"/>
  <c r="AH552" i="6"/>
  <c r="AE552" i="6"/>
  <c r="AA552" i="6"/>
  <c r="V552" i="6"/>
  <c r="AB552" i="6" s="1"/>
  <c r="AK551" i="6"/>
  <c r="AH551" i="6"/>
  <c r="AE551" i="6"/>
  <c r="AB551" i="6"/>
  <c r="V551" i="6"/>
  <c r="AA551" i="6" s="1"/>
  <c r="AK550" i="6"/>
  <c r="AH550" i="6"/>
  <c r="AE550" i="6"/>
  <c r="AB550" i="6"/>
  <c r="V550" i="6"/>
  <c r="AK549" i="6"/>
  <c r="AH549" i="6"/>
  <c r="AE549" i="6"/>
  <c r="AA549" i="6"/>
  <c r="V549" i="6"/>
  <c r="AK548" i="6"/>
  <c r="AH548" i="6"/>
  <c r="AE548" i="6"/>
  <c r="AA548" i="6"/>
  <c r="V548" i="6"/>
  <c r="AB548" i="6" s="1"/>
  <c r="AK547" i="6"/>
  <c r="AH547" i="6"/>
  <c r="AE547" i="6"/>
  <c r="AB547" i="6"/>
  <c r="V547" i="6"/>
  <c r="AA547" i="6" s="1"/>
  <c r="AK546" i="6"/>
  <c r="AH546" i="6"/>
  <c r="AE546" i="6"/>
  <c r="V546" i="6"/>
  <c r="AK545" i="6"/>
  <c r="AH545" i="6"/>
  <c r="AE545" i="6"/>
  <c r="V545" i="6"/>
  <c r="AK544" i="6"/>
  <c r="AH544" i="6"/>
  <c r="AE544" i="6"/>
  <c r="V544" i="6"/>
  <c r="AK543" i="6"/>
  <c r="AH543" i="6"/>
  <c r="AE543" i="6"/>
  <c r="V543" i="6"/>
  <c r="AK542" i="6"/>
  <c r="AH542" i="6"/>
  <c r="AE542" i="6"/>
  <c r="V542" i="6"/>
  <c r="AK541" i="6"/>
  <c r="AH541" i="6"/>
  <c r="AE541" i="6"/>
  <c r="V541" i="6"/>
  <c r="AK540" i="6"/>
  <c r="AH540" i="6"/>
  <c r="AE540" i="6"/>
  <c r="V540" i="6"/>
  <c r="AK539" i="6"/>
  <c r="AH539" i="6"/>
  <c r="AE539" i="6"/>
  <c r="V539" i="6"/>
  <c r="AK538" i="6"/>
  <c r="AH538" i="6"/>
  <c r="AE538" i="6"/>
  <c r="V538" i="6"/>
  <c r="AK537" i="6"/>
  <c r="AH537" i="6"/>
  <c r="AE537" i="6"/>
  <c r="V537" i="6"/>
  <c r="AK536" i="6"/>
  <c r="AH536" i="6"/>
  <c r="AE536" i="6"/>
  <c r="V536" i="6"/>
  <c r="AK535" i="6"/>
  <c r="AH535" i="6"/>
  <c r="AE535" i="6"/>
  <c r="V535" i="6"/>
  <c r="AK534" i="6"/>
  <c r="AH534" i="6"/>
  <c r="AE534" i="6"/>
  <c r="V534" i="6"/>
  <c r="AK533" i="6"/>
  <c r="AH533" i="6"/>
  <c r="AE533" i="6"/>
  <c r="V533" i="6"/>
  <c r="AK532" i="6"/>
  <c r="AH532" i="6"/>
  <c r="AE532" i="6"/>
  <c r="V532" i="6"/>
  <c r="AK531" i="6"/>
  <c r="AH531" i="6"/>
  <c r="AE531" i="6"/>
  <c r="V531" i="6"/>
  <c r="AK530" i="6"/>
  <c r="AH530" i="6"/>
  <c r="AE530" i="6"/>
  <c r="V530" i="6"/>
  <c r="AK529" i="6"/>
  <c r="AH529" i="6"/>
  <c r="AE529" i="6"/>
  <c r="V529" i="6"/>
  <c r="AK528" i="6"/>
  <c r="AH528" i="6"/>
  <c r="AE528" i="6"/>
  <c r="V528" i="6"/>
  <c r="AK527" i="6"/>
  <c r="AH527" i="6"/>
  <c r="AE527" i="6"/>
  <c r="V527" i="6"/>
  <c r="AK526" i="6"/>
  <c r="AH526" i="6"/>
  <c r="AE526" i="6"/>
  <c r="V526" i="6"/>
  <c r="AK525" i="6"/>
  <c r="AH525" i="6"/>
  <c r="AE525" i="6"/>
  <c r="V525" i="6"/>
  <c r="AK524" i="6"/>
  <c r="AH524" i="6"/>
  <c r="AE524" i="6"/>
  <c r="V524" i="6"/>
  <c r="AK523" i="6"/>
  <c r="AH523" i="6"/>
  <c r="AE523" i="6"/>
  <c r="V523" i="6"/>
  <c r="AK522" i="6"/>
  <c r="AH522" i="6"/>
  <c r="AE522" i="6"/>
  <c r="V522" i="6"/>
  <c r="AK521" i="6"/>
  <c r="AH521" i="6"/>
  <c r="AE521" i="6"/>
  <c r="V521" i="6"/>
  <c r="AK520" i="6"/>
  <c r="AH520" i="6"/>
  <c r="AE520" i="6"/>
  <c r="V520" i="6"/>
  <c r="AK519" i="6"/>
  <c r="AH519" i="6"/>
  <c r="AE519" i="6"/>
  <c r="V519" i="6"/>
  <c r="AK518" i="6"/>
  <c r="AH518" i="6"/>
  <c r="AE518" i="6"/>
  <c r="V518" i="6"/>
  <c r="AK517" i="6"/>
  <c r="AH517" i="6"/>
  <c r="AE517" i="6"/>
  <c r="V517" i="6"/>
  <c r="AK516" i="6"/>
  <c r="AH516" i="6"/>
  <c r="AE516" i="6"/>
  <c r="V516" i="6"/>
  <c r="AK515" i="6"/>
  <c r="AH515" i="6"/>
  <c r="AE515" i="6"/>
  <c r="V515" i="6"/>
  <c r="AK514" i="6"/>
  <c r="AH514" i="6"/>
  <c r="AE514" i="6"/>
  <c r="V514" i="6"/>
  <c r="AK513" i="6"/>
  <c r="AH513" i="6"/>
  <c r="AE513" i="6"/>
  <c r="V513" i="6"/>
  <c r="AK512" i="6"/>
  <c r="AH512" i="6"/>
  <c r="AE512" i="6"/>
  <c r="V512" i="6"/>
  <c r="AK511" i="6"/>
  <c r="AH511" i="6"/>
  <c r="AE511" i="6"/>
  <c r="V511" i="6"/>
  <c r="AK510" i="6"/>
  <c r="AH510" i="6"/>
  <c r="AE510" i="6"/>
  <c r="V510" i="6"/>
  <c r="AK509" i="6"/>
  <c r="AH509" i="6"/>
  <c r="AE509" i="6"/>
  <c r="V509" i="6"/>
  <c r="AK508" i="6"/>
  <c r="AH508" i="6"/>
  <c r="AE508" i="6"/>
  <c r="V508" i="6"/>
  <c r="AK507" i="6"/>
  <c r="AH507" i="6"/>
  <c r="AE507" i="6"/>
  <c r="V507" i="6"/>
  <c r="AK506" i="6"/>
  <c r="AH506" i="6"/>
  <c r="AE506" i="6"/>
  <c r="V506" i="6"/>
  <c r="AK505" i="6"/>
  <c r="AH505" i="6"/>
  <c r="AE505" i="6"/>
  <c r="V505" i="6"/>
  <c r="AK504" i="6"/>
  <c r="AH504" i="6"/>
  <c r="AE504" i="6"/>
  <c r="V504" i="6"/>
  <c r="AK503" i="6"/>
  <c r="AH503" i="6"/>
  <c r="AE503" i="6"/>
  <c r="V503" i="6"/>
  <c r="AK502" i="6"/>
  <c r="AH502" i="6"/>
  <c r="AE502" i="6"/>
  <c r="V502" i="6"/>
  <c r="AK501" i="6"/>
  <c r="AH501" i="6"/>
  <c r="AE501" i="6"/>
  <c r="V501" i="6"/>
  <c r="AK500" i="6"/>
  <c r="AH500" i="6"/>
  <c r="AE500" i="6"/>
  <c r="V500" i="6"/>
  <c r="AK499" i="6"/>
  <c r="AH499" i="6"/>
  <c r="AE499" i="6"/>
  <c r="V499" i="6"/>
  <c r="AK498" i="6"/>
  <c r="AH498" i="6"/>
  <c r="AE498" i="6"/>
  <c r="V498" i="6"/>
  <c r="AK497" i="6"/>
  <c r="AH497" i="6"/>
  <c r="AE497" i="6"/>
  <c r="V497" i="6"/>
  <c r="AK496" i="6"/>
  <c r="AH496" i="6"/>
  <c r="AE496" i="6"/>
  <c r="V496" i="6"/>
  <c r="AK495" i="6"/>
  <c r="AH495" i="6"/>
  <c r="AE495" i="6"/>
  <c r="V495" i="6"/>
  <c r="AK494" i="6"/>
  <c r="AH494" i="6"/>
  <c r="AE494" i="6"/>
  <c r="V494" i="6"/>
  <c r="AK493" i="6"/>
  <c r="AH493" i="6"/>
  <c r="AE493" i="6"/>
  <c r="V493" i="6"/>
  <c r="AK492" i="6"/>
  <c r="AH492" i="6"/>
  <c r="AE492" i="6"/>
  <c r="V492" i="6"/>
  <c r="AK491" i="6"/>
  <c r="AH491" i="6"/>
  <c r="AE491" i="6"/>
  <c r="V491" i="6"/>
  <c r="AK490" i="6"/>
  <c r="AH490" i="6"/>
  <c r="AE490" i="6"/>
  <c r="V490" i="6"/>
  <c r="AK489" i="6"/>
  <c r="AH489" i="6"/>
  <c r="AE489" i="6"/>
  <c r="V489" i="6"/>
  <c r="AK488" i="6"/>
  <c r="AH488" i="6"/>
  <c r="AE488" i="6"/>
  <c r="V488" i="6"/>
  <c r="AK487" i="6"/>
  <c r="AH487" i="6"/>
  <c r="AE487" i="6"/>
  <c r="V487" i="6"/>
  <c r="AK486" i="6"/>
  <c r="AH486" i="6"/>
  <c r="AE486" i="6"/>
  <c r="V486" i="6"/>
  <c r="AK485" i="6"/>
  <c r="AH485" i="6"/>
  <c r="AE485" i="6"/>
  <c r="V485" i="6"/>
  <c r="AK484" i="6"/>
  <c r="AH484" i="6"/>
  <c r="AE484" i="6"/>
  <c r="V484" i="6"/>
  <c r="AK483" i="6"/>
  <c r="AH483" i="6"/>
  <c r="AE483" i="6"/>
  <c r="V483" i="6"/>
  <c r="AK482" i="6"/>
  <c r="AH482" i="6"/>
  <c r="AE482" i="6"/>
  <c r="V482" i="6"/>
  <c r="AK481" i="6"/>
  <c r="AH481" i="6"/>
  <c r="AE481" i="6"/>
  <c r="V481" i="6"/>
  <c r="AK480" i="6"/>
  <c r="AH480" i="6"/>
  <c r="AE480" i="6"/>
  <c r="V480" i="6"/>
  <c r="AK479" i="6"/>
  <c r="AH479" i="6"/>
  <c r="AE479" i="6"/>
  <c r="V479" i="6"/>
  <c r="AK478" i="6"/>
  <c r="AH478" i="6"/>
  <c r="AE478" i="6"/>
  <c r="V478" i="6"/>
  <c r="AK477" i="6"/>
  <c r="AH477" i="6"/>
  <c r="AE477" i="6"/>
  <c r="V477" i="6"/>
  <c r="AK476" i="6"/>
  <c r="AH476" i="6"/>
  <c r="AE476" i="6"/>
  <c r="V476" i="6"/>
  <c r="AK475" i="6"/>
  <c r="AH475" i="6"/>
  <c r="AE475" i="6"/>
  <c r="V475" i="6"/>
  <c r="AK474" i="6"/>
  <c r="AH474" i="6"/>
  <c r="AE474" i="6"/>
  <c r="V474" i="6"/>
  <c r="AK473" i="6"/>
  <c r="AH473" i="6"/>
  <c r="AE473" i="6"/>
  <c r="V473" i="6"/>
  <c r="AK472" i="6"/>
  <c r="AH472" i="6"/>
  <c r="AE472" i="6"/>
  <c r="V472" i="6"/>
  <c r="AK471" i="6"/>
  <c r="AH471" i="6"/>
  <c r="AE471" i="6"/>
  <c r="V471" i="6"/>
  <c r="AK470" i="6"/>
  <c r="AH470" i="6"/>
  <c r="AE470" i="6"/>
  <c r="V470" i="6"/>
  <c r="AK469" i="6"/>
  <c r="AH469" i="6"/>
  <c r="AE469" i="6"/>
  <c r="V469" i="6"/>
  <c r="AK468" i="6"/>
  <c r="AH468" i="6"/>
  <c r="AE468" i="6"/>
  <c r="V468" i="6"/>
  <c r="AK467" i="6"/>
  <c r="AH467" i="6"/>
  <c r="AE467" i="6"/>
  <c r="V467" i="6"/>
  <c r="AK466" i="6"/>
  <c r="AH466" i="6"/>
  <c r="AE466" i="6"/>
  <c r="V466" i="6"/>
  <c r="AK465" i="6"/>
  <c r="AH465" i="6"/>
  <c r="AE465" i="6"/>
  <c r="V465" i="6"/>
  <c r="AK464" i="6"/>
  <c r="AH464" i="6"/>
  <c r="AE464" i="6"/>
  <c r="V464" i="6"/>
  <c r="AK463" i="6"/>
  <c r="AH463" i="6"/>
  <c r="AE463" i="6"/>
  <c r="V463" i="6"/>
  <c r="AK462" i="6"/>
  <c r="AH462" i="6"/>
  <c r="AE462" i="6"/>
  <c r="V462" i="6"/>
  <c r="AK461" i="6"/>
  <c r="AH461" i="6"/>
  <c r="AE461" i="6"/>
  <c r="V461" i="6"/>
  <c r="AK460" i="6"/>
  <c r="AH460" i="6"/>
  <c r="AE460" i="6"/>
  <c r="V460" i="6"/>
  <c r="AK459" i="6"/>
  <c r="AH459" i="6"/>
  <c r="AE459" i="6"/>
  <c r="V459" i="6"/>
  <c r="AK458" i="6"/>
  <c r="AH458" i="6"/>
  <c r="AE458" i="6"/>
  <c r="V458" i="6"/>
  <c r="AK457" i="6"/>
  <c r="AH457" i="6"/>
  <c r="AE457" i="6"/>
  <c r="V457" i="6"/>
  <c r="AK456" i="6"/>
  <c r="AH456" i="6"/>
  <c r="AE456" i="6"/>
  <c r="V456" i="6"/>
  <c r="AK455" i="6"/>
  <c r="AH455" i="6"/>
  <c r="AE455" i="6"/>
  <c r="V455" i="6"/>
  <c r="AK454" i="6"/>
  <c r="AH454" i="6"/>
  <c r="AE454" i="6"/>
  <c r="V454" i="6"/>
  <c r="AK453" i="6"/>
  <c r="AH453" i="6"/>
  <c r="AE453" i="6"/>
  <c r="V453" i="6"/>
  <c r="AK452" i="6"/>
  <c r="AH452" i="6"/>
  <c r="AE452" i="6"/>
  <c r="V452" i="6"/>
  <c r="AK451" i="6"/>
  <c r="AH451" i="6"/>
  <c r="AE451" i="6"/>
  <c r="V451" i="6"/>
  <c r="AK450" i="6"/>
  <c r="AH450" i="6"/>
  <c r="AE450" i="6"/>
  <c r="V450" i="6"/>
  <c r="AK449" i="6"/>
  <c r="AH449" i="6"/>
  <c r="AE449" i="6"/>
  <c r="V449" i="6"/>
  <c r="AK448" i="6"/>
  <c r="AH448" i="6"/>
  <c r="AE448" i="6"/>
  <c r="V448" i="6"/>
  <c r="AK447" i="6"/>
  <c r="AH447" i="6"/>
  <c r="AE447" i="6"/>
  <c r="V447" i="6"/>
  <c r="AK446" i="6"/>
  <c r="AH446" i="6"/>
  <c r="AE446" i="6"/>
  <c r="V446" i="6"/>
  <c r="AK445" i="6"/>
  <c r="AH445" i="6"/>
  <c r="AE445" i="6"/>
  <c r="V445" i="6"/>
  <c r="AK444" i="6"/>
  <c r="AH444" i="6"/>
  <c r="AE444" i="6"/>
  <c r="V444" i="6"/>
  <c r="AK443" i="6"/>
  <c r="AH443" i="6"/>
  <c r="AE443" i="6"/>
  <c r="V443" i="6"/>
  <c r="AK442" i="6"/>
  <c r="AH442" i="6"/>
  <c r="AE442" i="6"/>
  <c r="V442" i="6"/>
  <c r="AK441" i="6"/>
  <c r="AH441" i="6"/>
  <c r="AE441" i="6"/>
  <c r="V441" i="6"/>
  <c r="AK440" i="6"/>
  <c r="AH440" i="6"/>
  <c r="AE440" i="6"/>
  <c r="V440" i="6"/>
  <c r="AK439" i="6"/>
  <c r="AH439" i="6"/>
  <c r="AE439" i="6"/>
  <c r="V439" i="6"/>
  <c r="AK438" i="6"/>
  <c r="AH438" i="6"/>
  <c r="AE438" i="6"/>
  <c r="V438" i="6"/>
  <c r="AK437" i="6"/>
  <c r="AH437" i="6"/>
  <c r="AE437" i="6"/>
  <c r="V437" i="6"/>
  <c r="AK436" i="6"/>
  <c r="AH436" i="6"/>
  <c r="AE436" i="6"/>
  <c r="V436" i="6"/>
  <c r="AK435" i="6"/>
  <c r="AH435" i="6"/>
  <c r="AE435" i="6"/>
  <c r="V435" i="6"/>
  <c r="AK434" i="6"/>
  <c r="AH434" i="6"/>
  <c r="AE434" i="6"/>
  <c r="V434" i="6"/>
  <c r="AK433" i="6"/>
  <c r="AH433" i="6"/>
  <c r="AE433" i="6"/>
  <c r="V433" i="6"/>
  <c r="AK432" i="6"/>
  <c r="AH432" i="6"/>
  <c r="AE432" i="6"/>
  <c r="V432" i="6"/>
  <c r="AK431" i="6"/>
  <c r="AH431" i="6"/>
  <c r="AE431" i="6"/>
  <c r="V431" i="6"/>
  <c r="AK430" i="6"/>
  <c r="AH430" i="6"/>
  <c r="AE430" i="6"/>
  <c r="V430" i="6"/>
  <c r="AK429" i="6"/>
  <c r="AH429" i="6"/>
  <c r="AE429" i="6"/>
  <c r="V429" i="6"/>
  <c r="AK428" i="6"/>
  <c r="AH428" i="6"/>
  <c r="AE428" i="6"/>
  <c r="V428" i="6"/>
  <c r="AK427" i="6"/>
  <c r="AH427" i="6"/>
  <c r="AE427" i="6"/>
  <c r="V427" i="6"/>
  <c r="AK426" i="6"/>
  <c r="AH426" i="6"/>
  <c r="AE426" i="6"/>
  <c r="V426" i="6"/>
  <c r="AK425" i="6"/>
  <c r="AH425" i="6"/>
  <c r="AE425" i="6"/>
  <c r="V425" i="6"/>
  <c r="AK424" i="6"/>
  <c r="AH424" i="6"/>
  <c r="AE424" i="6"/>
  <c r="V424" i="6"/>
  <c r="AK423" i="6"/>
  <c r="AH423" i="6"/>
  <c r="AE423" i="6"/>
  <c r="V423" i="6"/>
  <c r="AK422" i="6"/>
  <c r="AH422" i="6"/>
  <c r="AE422" i="6"/>
  <c r="V422" i="6"/>
  <c r="AK421" i="6"/>
  <c r="AH421" i="6"/>
  <c r="AE421" i="6"/>
  <c r="V421" i="6"/>
  <c r="AK420" i="6"/>
  <c r="AH420" i="6"/>
  <c r="AE420" i="6"/>
  <c r="V420" i="6"/>
  <c r="AK419" i="6"/>
  <c r="AH419" i="6"/>
  <c r="AE419" i="6"/>
  <c r="V419" i="6"/>
  <c r="AK418" i="6"/>
  <c r="AH418" i="6"/>
  <c r="AE418" i="6"/>
  <c r="V418" i="6"/>
  <c r="AK417" i="6"/>
  <c r="AH417" i="6"/>
  <c r="AE417" i="6"/>
  <c r="V417" i="6"/>
  <c r="AK416" i="6"/>
  <c r="AH416" i="6"/>
  <c r="AE416" i="6"/>
  <c r="V416" i="6"/>
  <c r="AK415" i="6"/>
  <c r="AH415" i="6"/>
  <c r="AE415" i="6"/>
  <c r="V415" i="6"/>
  <c r="AK414" i="6"/>
  <c r="AH414" i="6"/>
  <c r="AE414" i="6"/>
  <c r="V414" i="6"/>
  <c r="AK413" i="6"/>
  <c r="AH413" i="6"/>
  <c r="AE413" i="6"/>
  <c r="V413" i="6"/>
  <c r="AK412" i="6"/>
  <c r="AH412" i="6"/>
  <c r="AE412" i="6"/>
  <c r="V412" i="6"/>
  <c r="AK411" i="6"/>
  <c r="AH411" i="6"/>
  <c r="AE411" i="6"/>
  <c r="V411" i="6"/>
  <c r="AK410" i="6"/>
  <c r="AH410" i="6"/>
  <c r="AE410" i="6"/>
  <c r="V410" i="6"/>
  <c r="AK409" i="6"/>
  <c r="AH409" i="6"/>
  <c r="AE409" i="6"/>
  <c r="V409" i="6"/>
  <c r="AK408" i="6"/>
  <c r="AH408" i="6"/>
  <c r="AE408" i="6"/>
  <c r="V408" i="6"/>
  <c r="AK407" i="6"/>
  <c r="AH407" i="6"/>
  <c r="AE407" i="6"/>
  <c r="V407" i="6"/>
  <c r="AK406" i="6"/>
  <c r="AH406" i="6"/>
  <c r="AE406" i="6"/>
  <c r="V406" i="6"/>
  <c r="AK405" i="6"/>
  <c r="AH405" i="6"/>
  <c r="AE405" i="6"/>
  <c r="V405" i="6"/>
  <c r="AK404" i="6"/>
  <c r="AH404" i="6"/>
  <c r="AE404" i="6"/>
  <c r="V404" i="6"/>
  <c r="AK403" i="6"/>
  <c r="AH403" i="6"/>
  <c r="AE403" i="6"/>
  <c r="V403" i="6"/>
  <c r="AK402" i="6"/>
  <c r="AH402" i="6"/>
  <c r="AE402" i="6"/>
  <c r="V402" i="6"/>
  <c r="AK401" i="6"/>
  <c r="AH401" i="6"/>
  <c r="AE401" i="6"/>
  <c r="V401" i="6"/>
  <c r="AK400" i="6"/>
  <c r="AH400" i="6"/>
  <c r="AE400" i="6"/>
  <c r="V400" i="6"/>
  <c r="AK399" i="6"/>
  <c r="AH399" i="6"/>
  <c r="AE399" i="6"/>
  <c r="V399" i="6"/>
  <c r="AK398" i="6"/>
  <c r="AH398" i="6"/>
  <c r="AE398" i="6"/>
  <c r="V398" i="6"/>
  <c r="AK397" i="6"/>
  <c r="AH397" i="6"/>
  <c r="AE397" i="6"/>
  <c r="V397" i="6"/>
  <c r="AK396" i="6"/>
  <c r="AH396" i="6"/>
  <c r="AE396" i="6"/>
  <c r="V396" i="6"/>
  <c r="AK395" i="6"/>
  <c r="AH395" i="6"/>
  <c r="AE395" i="6"/>
  <c r="V395" i="6"/>
  <c r="AK394" i="6"/>
  <c r="AH394" i="6"/>
  <c r="AE394" i="6"/>
  <c r="V394" i="6"/>
  <c r="AK393" i="6"/>
  <c r="AH393" i="6"/>
  <c r="AE393" i="6"/>
  <c r="V393" i="6"/>
  <c r="AK392" i="6"/>
  <c r="AH392" i="6"/>
  <c r="AE392" i="6"/>
  <c r="V392" i="6"/>
  <c r="AK391" i="6"/>
  <c r="AH391" i="6"/>
  <c r="AE391" i="6"/>
  <c r="V391" i="6"/>
  <c r="AK390" i="6"/>
  <c r="AH390" i="6"/>
  <c r="AE390" i="6"/>
  <c r="V390" i="6"/>
  <c r="AK389" i="6"/>
  <c r="AH389" i="6"/>
  <c r="AE389" i="6"/>
  <c r="V389" i="6"/>
  <c r="AK388" i="6"/>
  <c r="AH388" i="6"/>
  <c r="AE388" i="6"/>
  <c r="V388" i="6"/>
  <c r="AK387" i="6"/>
  <c r="AH387" i="6"/>
  <c r="AE387" i="6"/>
  <c r="V387" i="6"/>
  <c r="AK386" i="6"/>
  <c r="AH386" i="6"/>
  <c r="AE386" i="6"/>
  <c r="V386" i="6"/>
  <c r="AK385" i="6"/>
  <c r="AH385" i="6"/>
  <c r="AE385" i="6"/>
  <c r="V385" i="6"/>
  <c r="AK384" i="6"/>
  <c r="AH384" i="6"/>
  <c r="AE384" i="6"/>
  <c r="V384" i="6"/>
  <c r="AK383" i="6"/>
  <c r="AH383" i="6"/>
  <c r="AE383" i="6"/>
  <c r="V383" i="6"/>
  <c r="AK382" i="6"/>
  <c r="AH382" i="6"/>
  <c r="AE382" i="6"/>
  <c r="V382" i="6"/>
  <c r="AK381" i="6"/>
  <c r="AH381" i="6"/>
  <c r="AE381" i="6"/>
  <c r="V381" i="6"/>
  <c r="AK380" i="6"/>
  <c r="AH380" i="6"/>
  <c r="AE380" i="6"/>
  <c r="V380" i="6"/>
  <c r="AK379" i="6"/>
  <c r="AH379" i="6"/>
  <c r="AE379" i="6"/>
  <c r="V379" i="6"/>
  <c r="AK378" i="6"/>
  <c r="AH378" i="6"/>
  <c r="AE378" i="6"/>
  <c r="V378" i="6"/>
  <c r="AK377" i="6"/>
  <c r="AH377" i="6"/>
  <c r="AE377" i="6"/>
  <c r="V377" i="6"/>
  <c r="AK376" i="6"/>
  <c r="AH376" i="6"/>
  <c r="AE376" i="6"/>
  <c r="V376" i="6"/>
  <c r="AK375" i="6"/>
  <c r="AH375" i="6"/>
  <c r="AE375" i="6"/>
  <c r="V375" i="6"/>
  <c r="AK374" i="6"/>
  <c r="AH374" i="6"/>
  <c r="AE374" i="6"/>
  <c r="V374" i="6"/>
  <c r="AK373" i="6"/>
  <c r="AH373" i="6"/>
  <c r="AE373" i="6"/>
  <c r="V373" i="6"/>
  <c r="AK372" i="6"/>
  <c r="AH372" i="6"/>
  <c r="AE372" i="6"/>
  <c r="V372" i="6"/>
  <c r="AK371" i="6"/>
  <c r="AH371" i="6"/>
  <c r="AE371" i="6"/>
  <c r="V371" i="6"/>
  <c r="AK370" i="6"/>
  <c r="AH370" i="6"/>
  <c r="AE370" i="6"/>
  <c r="V370" i="6"/>
  <c r="AK369" i="6"/>
  <c r="AH369" i="6"/>
  <c r="AE369" i="6"/>
  <c r="V369" i="6"/>
  <c r="AK368" i="6"/>
  <c r="AH368" i="6"/>
  <c r="AE368" i="6"/>
  <c r="V368" i="6"/>
  <c r="AK367" i="6"/>
  <c r="AH367" i="6"/>
  <c r="AE367" i="6"/>
  <c r="V367" i="6"/>
  <c r="AK366" i="6"/>
  <c r="AH366" i="6"/>
  <c r="AE366" i="6"/>
  <c r="V366" i="6"/>
  <c r="AK365" i="6"/>
  <c r="AH365" i="6"/>
  <c r="AE365" i="6"/>
  <c r="V365" i="6"/>
  <c r="AK364" i="6"/>
  <c r="AH364" i="6"/>
  <c r="AE364" i="6"/>
  <c r="V364" i="6"/>
  <c r="AK363" i="6"/>
  <c r="AH363" i="6"/>
  <c r="AE363" i="6"/>
  <c r="V363" i="6"/>
  <c r="AK362" i="6"/>
  <c r="AH362" i="6"/>
  <c r="AE362" i="6"/>
  <c r="V362" i="6"/>
  <c r="AK361" i="6"/>
  <c r="AH361" i="6"/>
  <c r="AE361" i="6"/>
  <c r="V361" i="6"/>
  <c r="AK360" i="6"/>
  <c r="AH360" i="6"/>
  <c r="AE360" i="6"/>
  <c r="V360" i="6"/>
  <c r="AK359" i="6"/>
  <c r="AH359" i="6"/>
  <c r="AE359" i="6"/>
  <c r="V359" i="6"/>
  <c r="AK358" i="6"/>
  <c r="AH358" i="6"/>
  <c r="AE358" i="6"/>
  <c r="V358" i="6"/>
  <c r="AK357" i="6"/>
  <c r="AH357" i="6"/>
  <c r="AE357" i="6"/>
  <c r="V357" i="6"/>
  <c r="AK356" i="6"/>
  <c r="AH356" i="6"/>
  <c r="AE356" i="6"/>
  <c r="V356" i="6"/>
  <c r="AK355" i="6"/>
  <c r="AH355" i="6"/>
  <c r="AE355" i="6"/>
  <c r="V355" i="6"/>
  <c r="AK354" i="6"/>
  <c r="AH354" i="6"/>
  <c r="AE354" i="6"/>
  <c r="V354" i="6"/>
  <c r="AK353" i="6"/>
  <c r="AH353" i="6"/>
  <c r="AE353" i="6"/>
  <c r="V353" i="6"/>
  <c r="AK352" i="6"/>
  <c r="AH352" i="6"/>
  <c r="AE352" i="6"/>
  <c r="V352" i="6"/>
  <c r="AK351" i="6"/>
  <c r="AH351" i="6"/>
  <c r="AE351" i="6"/>
  <c r="V351" i="6"/>
  <c r="AK350" i="6"/>
  <c r="AH350" i="6"/>
  <c r="AE350" i="6"/>
  <c r="V350" i="6"/>
  <c r="AK349" i="6"/>
  <c r="AH349" i="6"/>
  <c r="AE349" i="6"/>
  <c r="V349" i="6"/>
  <c r="AK348" i="6"/>
  <c r="AH348" i="6"/>
  <c r="AE348" i="6"/>
  <c r="V348" i="6"/>
  <c r="AK347" i="6"/>
  <c r="AH347" i="6"/>
  <c r="AE347" i="6"/>
  <c r="V347" i="6"/>
  <c r="AK346" i="6"/>
  <c r="AH346" i="6"/>
  <c r="AE346" i="6"/>
  <c r="V346" i="6"/>
  <c r="AK345" i="6"/>
  <c r="AH345" i="6"/>
  <c r="AE345" i="6"/>
  <c r="V345" i="6"/>
  <c r="AK344" i="6"/>
  <c r="AH344" i="6"/>
  <c r="AE344" i="6"/>
  <c r="V344" i="6"/>
  <c r="AK343" i="6"/>
  <c r="AH343" i="6"/>
  <c r="AE343" i="6"/>
  <c r="V343" i="6"/>
  <c r="AK342" i="6"/>
  <c r="AH342" i="6"/>
  <c r="AE342" i="6"/>
  <c r="V342" i="6"/>
  <c r="AK341" i="6"/>
  <c r="AH341" i="6"/>
  <c r="AE341" i="6"/>
  <c r="V341" i="6"/>
  <c r="AK340" i="6"/>
  <c r="AH340" i="6"/>
  <c r="AE340" i="6"/>
  <c r="V340" i="6"/>
  <c r="AK339" i="6"/>
  <c r="AH339" i="6"/>
  <c r="AE339" i="6"/>
  <c r="V339" i="6"/>
  <c r="AK338" i="6"/>
  <c r="AH338" i="6"/>
  <c r="AE338" i="6"/>
  <c r="V338" i="6"/>
  <c r="AK337" i="6"/>
  <c r="AH337" i="6"/>
  <c r="AE337" i="6"/>
  <c r="V337" i="6"/>
  <c r="AK336" i="6"/>
  <c r="AH336" i="6"/>
  <c r="AE336" i="6"/>
  <c r="V336" i="6"/>
  <c r="AK335" i="6"/>
  <c r="AH335" i="6"/>
  <c r="AE335" i="6"/>
  <c r="V335" i="6"/>
  <c r="AK334" i="6"/>
  <c r="AH334" i="6"/>
  <c r="AE334" i="6"/>
  <c r="V334" i="6"/>
  <c r="AK333" i="6"/>
  <c r="AH333" i="6"/>
  <c r="AE333" i="6"/>
  <c r="V333" i="6"/>
  <c r="AK332" i="6"/>
  <c r="AH332" i="6"/>
  <c r="AE332" i="6"/>
  <c r="V332" i="6"/>
  <c r="AK331" i="6"/>
  <c r="AH331" i="6"/>
  <c r="AE331" i="6"/>
  <c r="V331" i="6"/>
  <c r="AK330" i="6"/>
  <c r="AH330" i="6"/>
  <c r="AE330" i="6"/>
  <c r="V330" i="6"/>
  <c r="AK329" i="6"/>
  <c r="AH329" i="6"/>
  <c r="AE329" i="6"/>
  <c r="V329" i="6"/>
  <c r="AK328" i="6"/>
  <c r="AH328" i="6"/>
  <c r="AE328" i="6"/>
  <c r="V328" i="6"/>
  <c r="AK327" i="6"/>
  <c r="AH327" i="6"/>
  <c r="AE327" i="6"/>
  <c r="V327" i="6"/>
  <c r="AK326" i="6"/>
  <c r="AH326" i="6"/>
  <c r="AE326" i="6"/>
  <c r="V326" i="6"/>
  <c r="AK325" i="6"/>
  <c r="AH325" i="6"/>
  <c r="AE325" i="6"/>
  <c r="V325" i="6"/>
  <c r="AK324" i="6"/>
  <c r="AH324" i="6"/>
  <c r="AE324" i="6"/>
  <c r="V324" i="6"/>
  <c r="AK323" i="6"/>
  <c r="AH323" i="6"/>
  <c r="AE323" i="6"/>
  <c r="V323" i="6"/>
  <c r="AK322" i="6"/>
  <c r="AH322" i="6"/>
  <c r="AE322" i="6"/>
  <c r="V322" i="6"/>
  <c r="AK321" i="6"/>
  <c r="AH321" i="6"/>
  <c r="AE321" i="6"/>
  <c r="V321" i="6"/>
  <c r="AK320" i="6"/>
  <c r="AH320" i="6"/>
  <c r="AE320" i="6"/>
  <c r="V320" i="6"/>
  <c r="AK319" i="6"/>
  <c r="AH319" i="6"/>
  <c r="AE319" i="6"/>
  <c r="V319" i="6"/>
  <c r="AK318" i="6"/>
  <c r="AH318" i="6"/>
  <c r="AE318" i="6"/>
  <c r="V318" i="6"/>
  <c r="AK317" i="6"/>
  <c r="AH317" i="6"/>
  <c r="AE317" i="6"/>
  <c r="V317" i="6"/>
  <c r="AK316" i="6"/>
  <c r="AH316" i="6"/>
  <c r="AE316" i="6"/>
  <c r="V316" i="6"/>
  <c r="AK315" i="6"/>
  <c r="AH315" i="6"/>
  <c r="AE315" i="6"/>
  <c r="V315" i="6"/>
  <c r="AK314" i="6"/>
  <c r="AH314" i="6"/>
  <c r="AE314" i="6"/>
  <c r="V314" i="6"/>
  <c r="AK313" i="6"/>
  <c r="AH313" i="6"/>
  <c r="AE313" i="6"/>
  <c r="V313" i="6"/>
  <c r="AK312" i="6"/>
  <c r="AH312" i="6"/>
  <c r="AE312" i="6"/>
  <c r="V312" i="6"/>
  <c r="AK311" i="6"/>
  <c r="AH311" i="6"/>
  <c r="AE311" i="6"/>
  <c r="V311" i="6"/>
  <c r="AK310" i="6"/>
  <c r="AH310" i="6"/>
  <c r="AE310" i="6"/>
  <c r="V310" i="6"/>
  <c r="AK309" i="6"/>
  <c r="AH309" i="6"/>
  <c r="AE309" i="6"/>
  <c r="V309" i="6"/>
  <c r="AK308" i="6"/>
  <c r="AH308" i="6"/>
  <c r="AE308" i="6"/>
  <c r="V308" i="6"/>
  <c r="AK307" i="6"/>
  <c r="AH307" i="6"/>
  <c r="AE307" i="6"/>
  <c r="V307" i="6"/>
  <c r="AK306" i="6"/>
  <c r="AH306" i="6"/>
  <c r="AE306" i="6"/>
  <c r="V306" i="6"/>
  <c r="AK305" i="6"/>
  <c r="AH305" i="6"/>
  <c r="AE305" i="6"/>
  <c r="V305" i="6"/>
  <c r="AK304" i="6"/>
  <c r="AH304" i="6"/>
  <c r="AE304" i="6"/>
  <c r="V304" i="6"/>
  <c r="AK303" i="6"/>
  <c r="AH303" i="6"/>
  <c r="AE303" i="6"/>
  <c r="V303" i="6"/>
  <c r="AK302" i="6"/>
  <c r="AH302" i="6"/>
  <c r="AE302" i="6"/>
  <c r="V302" i="6"/>
  <c r="AK301" i="6"/>
  <c r="AH301" i="6"/>
  <c r="AE301" i="6"/>
  <c r="V301" i="6"/>
  <c r="AK300" i="6"/>
  <c r="AH300" i="6"/>
  <c r="AE300" i="6"/>
  <c r="V300" i="6"/>
  <c r="AK299" i="6"/>
  <c r="AH299" i="6"/>
  <c r="AE299" i="6"/>
  <c r="V299" i="6"/>
  <c r="AK298" i="6"/>
  <c r="AH298" i="6"/>
  <c r="AE298" i="6"/>
  <c r="V298" i="6"/>
  <c r="AK297" i="6"/>
  <c r="AH297" i="6"/>
  <c r="AE297" i="6"/>
  <c r="V297" i="6"/>
  <c r="AK296" i="6"/>
  <c r="AH296" i="6"/>
  <c r="AE296" i="6"/>
  <c r="V296" i="6"/>
  <c r="AK295" i="6"/>
  <c r="AH295" i="6"/>
  <c r="AE295" i="6"/>
  <c r="V295" i="6"/>
  <c r="AK294" i="6"/>
  <c r="AH294" i="6"/>
  <c r="AE294" i="6"/>
  <c r="V294" i="6"/>
  <c r="AK293" i="6"/>
  <c r="AH293" i="6"/>
  <c r="AE293" i="6"/>
  <c r="V293" i="6"/>
  <c r="AK292" i="6"/>
  <c r="AH292" i="6"/>
  <c r="AE292" i="6"/>
  <c r="V292" i="6"/>
  <c r="AK291" i="6"/>
  <c r="AH291" i="6"/>
  <c r="AE291" i="6"/>
  <c r="V291" i="6"/>
  <c r="AK290" i="6"/>
  <c r="AH290" i="6"/>
  <c r="AE290" i="6"/>
  <c r="V290" i="6"/>
  <c r="AK289" i="6"/>
  <c r="AH289" i="6"/>
  <c r="AE289" i="6"/>
  <c r="V289" i="6"/>
  <c r="AK288" i="6"/>
  <c r="AH288" i="6"/>
  <c r="AE288" i="6"/>
  <c r="V288" i="6"/>
  <c r="AK287" i="6"/>
  <c r="AH287" i="6"/>
  <c r="AE287" i="6"/>
  <c r="V287" i="6"/>
  <c r="AK286" i="6"/>
  <c r="AH286" i="6"/>
  <c r="AE286" i="6"/>
  <c r="V286" i="6"/>
  <c r="AK285" i="6"/>
  <c r="AH285" i="6"/>
  <c r="AE285" i="6"/>
  <c r="V285" i="6"/>
  <c r="AK284" i="6"/>
  <c r="AH284" i="6"/>
  <c r="AE284" i="6"/>
  <c r="V284" i="6"/>
  <c r="AK283" i="6"/>
  <c r="AH283" i="6"/>
  <c r="AE283" i="6"/>
  <c r="V283" i="6"/>
  <c r="AK282" i="6"/>
  <c r="AH282" i="6"/>
  <c r="AE282" i="6"/>
  <c r="V282" i="6"/>
  <c r="AK281" i="6"/>
  <c r="AH281" i="6"/>
  <c r="AE281" i="6"/>
  <c r="V281" i="6"/>
  <c r="AK280" i="6"/>
  <c r="AH280" i="6"/>
  <c r="AE280" i="6"/>
  <c r="V280" i="6"/>
  <c r="AK279" i="6"/>
  <c r="AH279" i="6"/>
  <c r="AE279" i="6"/>
  <c r="V279" i="6"/>
  <c r="AK278" i="6"/>
  <c r="AH278" i="6"/>
  <c r="AE278" i="6"/>
  <c r="V278" i="6"/>
  <c r="AK277" i="6"/>
  <c r="AH277" i="6"/>
  <c r="AE277" i="6"/>
  <c r="V277" i="6"/>
  <c r="AK276" i="6"/>
  <c r="AH276" i="6"/>
  <c r="AE276" i="6"/>
  <c r="V276" i="6"/>
  <c r="AK275" i="6"/>
  <c r="AH275" i="6"/>
  <c r="AE275" i="6"/>
  <c r="V275" i="6"/>
  <c r="AK274" i="6"/>
  <c r="AH274" i="6"/>
  <c r="AE274" i="6"/>
  <c r="V274" i="6"/>
  <c r="AK273" i="6"/>
  <c r="AH273" i="6"/>
  <c r="AE273" i="6"/>
  <c r="V273" i="6"/>
  <c r="AK272" i="6"/>
  <c r="AH272" i="6"/>
  <c r="AE272" i="6"/>
  <c r="V272" i="6"/>
  <c r="AK271" i="6"/>
  <c r="AH271" i="6"/>
  <c r="AE271" i="6"/>
  <c r="V271" i="6"/>
  <c r="AK270" i="6"/>
  <c r="AH270" i="6"/>
  <c r="AE270" i="6"/>
  <c r="V270" i="6"/>
  <c r="AK269" i="6"/>
  <c r="AH269" i="6"/>
  <c r="AE269" i="6"/>
  <c r="V269" i="6"/>
  <c r="AK268" i="6"/>
  <c r="AH268" i="6"/>
  <c r="AE268" i="6"/>
  <c r="V268" i="6"/>
  <c r="AK267" i="6"/>
  <c r="AH267" i="6"/>
  <c r="AE267" i="6"/>
  <c r="V267" i="6"/>
  <c r="AK266" i="6"/>
  <c r="AH266" i="6"/>
  <c r="AE266" i="6"/>
  <c r="V266" i="6"/>
  <c r="AK265" i="6"/>
  <c r="AH265" i="6"/>
  <c r="AE265" i="6"/>
  <c r="V265" i="6"/>
  <c r="AK264" i="6"/>
  <c r="AH264" i="6"/>
  <c r="AE264" i="6"/>
  <c r="V264" i="6"/>
  <c r="AK263" i="6"/>
  <c r="AH263" i="6"/>
  <c r="AE263" i="6"/>
  <c r="V263" i="6"/>
  <c r="AK262" i="6"/>
  <c r="AH262" i="6"/>
  <c r="AE262" i="6"/>
  <c r="V262" i="6"/>
  <c r="AK261" i="6"/>
  <c r="AH261" i="6"/>
  <c r="AE261" i="6"/>
  <c r="V261" i="6"/>
  <c r="AK260" i="6"/>
  <c r="AH260" i="6"/>
  <c r="AE260" i="6"/>
  <c r="V260" i="6"/>
  <c r="AK259" i="6"/>
  <c r="AH259" i="6"/>
  <c r="AE259" i="6"/>
  <c r="V259" i="6"/>
  <c r="AK258" i="6"/>
  <c r="AH258" i="6"/>
  <c r="AE258" i="6"/>
  <c r="V258" i="6"/>
  <c r="AK257" i="6"/>
  <c r="AH257" i="6"/>
  <c r="AE257" i="6"/>
  <c r="V257" i="6"/>
  <c r="AK256" i="6"/>
  <c r="AH256" i="6"/>
  <c r="AE256" i="6"/>
  <c r="V256" i="6"/>
  <c r="AK255" i="6"/>
  <c r="AH255" i="6"/>
  <c r="AE255" i="6"/>
  <c r="V255" i="6"/>
  <c r="AK254" i="6"/>
  <c r="AH254" i="6"/>
  <c r="AE254" i="6"/>
  <c r="V254" i="6"/>
  <c r="AK253" i="6"/>
  <c r="AH253" i="6"/>
  <c r="AE253" i="6"/>
  <c r="V253" i="6"/>
  <c r="AK252" i="6"/>
  <c r="AH252" i="6"/>
  <c r="AE252" i="6"/>
  <c r="V252" i="6"/>
  <c r="AK251" i="6"/>
  <c r="AH251" i="6"/>
  <c r="AE251" i="6"/>
  <c r="V251" i="6"/>
  <c r="AK250" i="6"/>
  <c r="AH250" i="6"/>
  <c r="AE250" i="6"/>
  <c r="V250" i="6"/>
  <c r="AK249" i="6"/>
  <c r="AH249" i="6"/>
  <c r="AE249" i="6"/>
  <c r="V249" i="6"/>
  <c r="AK248" i="6"/>
  <c r="AH248" i="6"/>
  <c r="AE248" i="6"/>
  <c r="V248" i="6"/>
  <c r="AK247" i="6"/>
  <c r="AH247" i="6"/>
  <c r="AE247" i="6"/>
  <c r="V247" i="6"/>
  <c r="AK246" i="6"/>
  <c r="AH246" i="6"/>
  <c r="AE246" i="6"/>
  <c r="V246" i="6"/>
  <c r="AK245" i="6"/>
  <c r="AH245" i="6"/>
  <c r="AE245" i="6"/>
  <c r="V245" i="6"/>
  <c r="AK244" i="6"/>
  <c r="AH244" i="6"/>
  <c r="AE244" i="6"/>
  <c r="V244" i="6"/>
  <c r="AK243" i="6"/>
  <c r="AH243" i="6"/>
  <c r="AE243" i="6"/>
  <c r="V243" i="6"/>
  <c r="AK242" i="6"/>
  <c r="AH242" i="6"/>
  <c r="AE242" i="6"/>
  <c r="V242" i="6"/>
  <c r="AK241" i="6"/>
  <c r="AH241" i="6"/>
  <c r="AE241" i="6"/>
  <c r="V241" i="6"/>
  <c r="AK240" i="6"/>
  <c r="AH240" i="6"/>
  <c r="AE240" i="6"/>
  <c r="V240" i="6"/>
  <c r="AK239" i="6"/>
  <c r="AH239" i="6"/>
  <c r="AE239" i="6"/>
  <c r="V239" i="6"/>
  <c r="AK238" i="6"/>
  <c r="AH238" i="6"/>
  <c r="AE238" i="6"/>
  <c r="V238" i="6"/>
  <c r="AK237" i="6"/>
  <c r="AH237" i="6"/>
  <c r="AE237" i="6"/>
  <c r="V237" i="6"/>
  <c r="AK236" i="6"/>
  <c r="AH236" i="6"/>
  <c r="AE236" i="6"/>
  <c r="V236" i="6"/>
  <c r="AK235" i="6"/>
  <c r="AH235" i="6"/>
  <c r="AE235" i="6"/>
  <c r="V235" i="6"/>
  <c r="AK234" i="6"/>
  <c r="AH234" i="6"/>
  <c r="AE234" i="6"/>
  <c r="V234" i="6"/>
  <c r="AK233" i="6"/>
  <c r="AH233" i="6"/>
  <c r="AE233" i="6"/>
  <c r="V233" i="6"/>
  <c r="AK232" i="6"/>
  <c r="AH232" i="6"/>
  <c r="AE232" i="6"/>
  <c r="V232" i="6"/>
  <c r="AK231" i="6"/>
  <c r="AH231" i="6"/>
  <c r="AE231" i="6"/>
  <c r="V231" i="6"/>
  <c r="AK230" i="6"/>
  <c r="AH230" i="6"/>
  <c r="AE230" i="6"/>
  <c r="V230" i="6"/>
  <c r="AK229" i="6"/>
  <c r="AH229" i="6"/>
  <c r="AE229" i="6"/>
  <c r="V229" i="6"/>
  <c r="AK228" i="6"/>
  <c r="AH228" i="6"/>
  <c r="AE228" i="6"/>
  <c r="V228" i="6"/>
  <c r="AK227" i="6"/>
  <c r="AH227" i="6"/>
  <c r="AE227" i="6"/>
  <c r="V227" i="6"/>
  <c r="AK226" i="6"/>
  <c r="AH226" i="6"/>
  <c r="AE226" i="6"/>
  <c r="V226" i="6"/>
  <c r="AK225" i="6"/>
  <c r="AH225" i="6"/>
  <c r="AE225" i="6"/>
  <c r="V225" i="6"/>
  <c r="AK224" i="6"/>
  <c r="AH224" i="6"/>
  <c r="AE224" i="6"/>
  <c r="V224" i="6"/>
  <c r="AK223" i="6"/>
  <c r="AH223" i="6"/>
  <c r="AE223" i="6"/>
  <c r="V223" i="6"/>
  <c r="AK222" i="6"/>
  <c r="AH222" i="6"/>
  <c r="AE222" i="6"/>
  <c r="V222" i="6"/>
  <c r="AK221" i="6"/>
  <c r="AH221" i="6"/>
  <c r="AE221" i="6"/>
  <c r="V221" i="6"/>
  <c r="AK220" i="6"/>
  <c r="AH220" i="6"/>
  <c r="AE220" i="6"/>
  <c r="V220" i="6"/>
  <c r="AK219" i="6"/>
  <c r="AH219" i="6"/>
  <c r="AE219" i="6"/>
  <c r="V219" i="6"/>
  <c r="AK218" i="6"/>
  <c r="AH218" i="6"/>
  <c r="AE218" i="6"/>
  <c r="V218" i="6"/>
  <c r="AK217" i="6"/>
  <c r="AH217" i="6"/>
  <c r="AE217" i="6"/>
  <c r="V217" i="6"/>
  <c r="AK216" i="6"/>
  <c r="AH216" i="6"/>
  <c r="AE216" i="6"/>
  <c r="V216" i="6"/>
  <c r="AK215" i="6"/>
  <c r="AH215" i="6"/>
  <c r="AE215" i="6"/>
  <c r="V215" i="6"/>
  <c r="AK214" i="6"/>
  <c r="AH214" i="6"/>
  <c r="AE214" i="6"/>
  <c r="V214" i="6"/>
  <c r="AK213" i="6"/>
  <c r="AH213" i="6"/>
  <c r="AE213" i="6"/>
  <c r="V213" i="6"/>
  <c r="AK212" i="6"/>
  <c r="AH212" i="6"/>
  <c r="AE212" i="6"/>
  <c r="V212" i="6"/>
  <c r="AK211" i="6"/>
  <c r="AH211" i="6"/>
  <c r="AE211" i="6"/>
  <c r="V211" i="6"/>
  <c r="AK210" i="6"/>
  <c r="AH210" i="6"/>
  <c r="AE210" i="6"/>
  <c r="V210" i="6"/>
  <c r="AK209" i="6"/>
  <c r="AH209" i="6"/>
  <c r="AE209" i="6"/>
  <c r="V209" i="6"/>
  <c r="AK208" i="6"/>
  <c r="AH208" i="6"/>
  <c r="AE208" i="6"/>
  <c r="V208" i="6"/>
  <c r="AK207" i="6"/>
  <c r="AH207" i="6"/>
  <c r="AE207" i="6"/>
  <c r="V207" i="6"/>
  <c r="AK206" i="6"/>
  <c r="AH206" i="6"/>
  <c r="AE206" i="6"/>
  <c r="V206" i="6"/>
  <c r="AK205" i="6"/>
  <c r="AH205" i="6"/>
  <c r="AE205" i="6"/>
  <c r="V205" i="6"/>
  <c r="AK204" i="6"/>
  <c r="AH204" i="6"/>
  <c r="AE204" i="6"/>
  <c r="V204" i="6"/>
  <c r="AK203" i="6"/>
  <c r="AH203" i="6"/>
  <c r="AE203" i="6"/>
  <c r="V203" i="6"/>
  <c r="AK202" i="6"/>
  <c r="AH202" i="6"/>
  <c r="AE202" i="6"/>
  <c r="V202" i="6"/>
  <c r="AK201" i="6"/>
  <c r="AH201" i="6"/>
  <c r="AE201" i="6"/>
  <c r="V201" i="6"/>
  <c r="AK200" i="6"/>
  <c r="AH200" i="6"/>
  <c r="AE200" i="6"/>
  <c r="V200" i="6"/>
  <c r="AK199" i="6"/>
  <c r="AH199" i="6"/>
  <c r="AE199" i="6"/>
  <c r="V199" i="6"/>
  <c r="AK198" i="6"/>
  <c r="AH198" i="6"/>
  <c r="AE198" i="6"/>
  <c r="V198" i="6"/>
  <c r="AK197" i="6"/>
  <c r="AH197" i="6"/>
  <c r="AE197" i="6"/>
  <c r="V197" i="6"/>
  <c r="AK196" i="6"/>
  <c r="AH196" i="6"/>
  <c r="AE196" i="6"/>
  <c r="V196" i="6"/>
  <c r="AK195" i="6"/>
  <c r="AH195" i="6"/>
  <c r="AE195" i="6"/>
  <c r="V195" i="6"/>
  <c r="AK194" i="6"/>
  <c r="AH194" i="6"/>
  <c r="AE194" i="6"/>
  <c r="V194" i="6"/>
  <c r="AK193" i="6"/>
  <c r="AH193" i="6"/>
  <c r="AE193" i="6"/>
  <c r="V193" i="6"/>
  <c r="AK192" i="6"/>
  <c r="AH192" i="6"/>
  <c r="AE192" i="6"/>
  <c r="V192" i="6"/>
  <c r="AK191" i="6"/>
  <c r="AH191" i="6"/>
  <c r="AE191" i="6"/>
  <c r="V191" i="6"/>
  <c r="AK190" i="6"/>
  <c r="AH190" i="6"/>
  <c r="AE190" i="6"/>
  <c r="V190" i="6"/>
  <c r="AK189" i="6"/>
  <c r="AH189" i="6"/>
  <c r="AE189" i="6"/>
  <c r="V189" i="6"/>
  <c r="AK188" i="6"/>
  <c r="AH188" i="6"/>
  <c r="AE188" i="6"/>
  <c r="V188" i="6"/>
  <c r="AK187" i="6"/>
  <c r="AH187" i="6"/>
  <c r="AE187" i="6"/>
  <c r="V187" i="6"/>
  <c r="AK186" i="6"/>
  <c r="AH186" i="6"/>
  <c r="AE186" i="6"/>
  <c r="V186" i="6"/>
  <c r="AK185" i="6"/>
  <c r="AH185" i="6"/>
  <c r="AE185" i="6"/>
  <c r="V185" i="6"/>
  <c r="AK184" i="6"/>
  <c r="AH184" i="6"/>
  <c r="AE184" i="6"/>
  <c r="V184" i="6"/>
  <c r="AK183" i="6"/>
  <c r="AH183" i="6"/>
  <c r="AE183" i="6"/>
  <c r="V183" i="6"/>
  <c r="AK182" i="6"/>
  <c r="AH182" i="6"/>
  <c r="AE182" i="6"/>
  <c r="V182" i="6"/>
  <c r="AK181" i="6"/>
  <c r="AH181" i="6"/>
  <c r="AE181" i="6"/>
  <c r="V181" i="6"/>
  <c r="AK180" i="6"/>
  <c r="AH180" i="6"/>
  <c r="AE180" i="6"/>
  <c r="V180" i="6"/>
  <c r="AK179" i="6"/>
  <c r="AH179" i="6"/>
  <c r="AE179" i="6"/>
  <c r="V179" i="6"/>
  <c r="AK178" i="6"/>
  <c r="AH178" i="6"/>
  <c r="AE178" i="6"/>
  <c r="V178" i="6"/>
  <c r="AK177" i="6"/>
  <c r="AH177" i="6"/>
  <c r="AE177" i="6"/>
  <c r="V177" i="6"/>
  <c r="AK176" i="6"/>
  <c r="AH176" i="6"/>
  <c r="AE176" i="6"/>
  <c r="V176" i="6"/>
  <c r="AK175" i="6"/>
  <c r="AH175" i="6"/>
  <c r="AE175" i="6"/>
  <c r="V175" i="6"/>
  <c r="AK174" i="6"/>
  <c r="AH174" i="6"/>
  <c r="AE174" i="6"/>
  <c r="V174" i="6"/>
  <c r="AK173" i="6"/>
  <c r="AH173" i="6"/>
  <c r="AE173" i="6"/>
  <c r="V173" i="6"/>
  <c r="AK172" i="6"/>
  <c r="AH172" i="6"/>
  <c r="AE172" i="6"/>
  <c r="V172" i="6"/>
  <c r="AK171" i="6"/>
  <c r="AH171" i="6"/>
  <c r="AE171" i="6"/>
  <c r="V171" i="6"/>
  <c r="AK170" i="6"/>
  <c r="AH170" i="6"/>
  <c r="AE170" i="6"/>
  <c r="V170" i="6"/>
  <c r="AK169" i="6"/>
  <c r="AH169" i="6"/>
  <c r="AE169" i="6"/>
  <c r="V169" i="6"/>
  <c r="AK168" i="6"/>
  <c r="AH168" i="6"/>
  <c r="AE168" i="6"/>
  <c r="V168" i="6"/>
  <c r="AK167" i="6"/>
  <c r="AH167" i="6"/>
  <c r="AE167" i="6"/>
  <c r="V167" i="6"/>
  <c r="AK166" i="6"/>
  <c r="AH166" i="6"/>
  <c r="AE166" i="6"/>
  <c r="V166" i="6"/>
  <c r="AK165" i="6"/>
  <c r="AH165" i="6"/>
  <c r="AE165" i="6"/>
  <c r="V165" i="6"/>
  <c r="AK164" i="6"/>
  <c r="AH164" i="6"/>
  <c r="AE164" i="6"/>
  <c r="V164" i="6"/>
  <c r="AK163" i="6"/>
  <c r="AH163" i="6"/>
  <c r="AE163" i="6"/>
  <c r="V163" i="6"/>
  <c r="AK162" i="6"/>
  <c r="AH162" i="6"/>
  <c r="AE162" i="6"/>
  <c r="V162" i="6"/>
  <c r="AK161" i="6"/>
  <c r="AH161" i="6"/>
  <c r="AE161" i="6"/>
  <c r="V161" i="6"/>
  <c r="AK160" i="6"/>
  <c r="AH160" i="6"/>
  <c r="AE160" i="6"/>
  <c r="V160" i="6"/>
  <c r="AK159" i="6"/>
  <c r="AH159" i="6"/>
  <c r="AE159" i="6"/>
  <c r="V159" i="6"/>
  <c r="AK158" i="6"/>
  <c r="AH158" i="6"/>
  <c r="AE158" i="6"/>
  <c r="V158" i="6"/>
  <c r="AK157" i="6"/>
  <c r="AH157" i="6"/>
  <c r="AE157" i="6"/>
  <c r="V157" i="6"/>
  <c r="AK156" i="6"/>
  <c r="AH156" i="6"/>
  <c r="AE156" i="6"/>
  <c r="V156" i="6"/>
  <c r="AK155" i="6"/>
  <c r="AH155" i="6"/>
  <c r="AE155" i="6"/>
  <c r="V155" i="6"/>
  <c r="AK154" i="6"/>
  <c r="AH154" i="6"/>
  <c r="AE154" i="6"/>
  <c r="V154" i="6"/>
  <c r="AK153" i="6"/>
  <c r="AH153" i="6"/>
  <c r="AE153" i="6"/>
  <c r="V153" i="6"/>
  <c r="AK152" i="6"/>
  <c r="AH152" i="6"/>
  <c r="AE152" i="6"/>
  <c r="V152" i="6"/>
  <c r="AK151" i="6"/>
  <c r="AH151" i="6"/>
  <c r="AE151" i="6"/>
  <c r="V151" i="6"/>
  <c r="AK150" i="6"/>
  <c r="AH150" i="6"/>
  <c r="AE150" i="6"/>
  <c r="V150" i="6"/>
  <c r="AK149" i="6"/>
  <c r="AH149" i="6"/>
  <c r="AE149" i="6"/>
  <c r="V149" i="6"/>
  <c r="AK148" i="6"/>
  <c r="AH148" i="6"/>
  <c r="AE148" i="6"/>
  <c r="V148" i="6"/>
  <c r="AK147" i="6"/>
  <c r="AH147" i="6"/>
  <c r="AE147" i="6"/>
  <c r="V147" i="6"/>
  <c r="AK146" i="6"/>
  <c r="AH146" i="6"/>
  <c r="AE146" i="6"/>
  <c r="V146" i="6"/>
  <c r="AK145" i="6"/>
  <c r="AH145" i="6"/>
  <c r="AE145" i="6"/>
  <c r="V145" i="6"/>
  <c r="AK144" i="6"/>
  <c r="AH144" i="6"/>
  <c r="AE144" i="6"/>
  <c r="V144" i="6"/>
  <c r="AK143" i="6"/>
  <c r="AH143" i="6"/>
  <c r="AE143" i="6"/>
  <c r="V143" i="6"/>
  <c r="AK142" i="6"/>
  <c r="AH142" i="6"/>
  <c r="AE142" i="6"/>
  <c r="V142" i="6"/>
  <c r="AK141" i="6"/>
  <c r="AH141" i="6"/>
  <c r="AE141" i="6"/>
  <c r="V141" i="6"/>
  <c r="AK140" i="6"/>
  <c r="AH140" i="6"/>
  <c r="AE140" i="6"/>
  <c r="V140" i="6"/>
  <c r="AK139" i="6"/>
  <c r="AH139" i="6"/>
  <c r="AE139" i="6"/>
  <c r="V139" i="6"/>
  <c r="AK138" i="6"/>
  <c r="AH138" i="6"/>
  <c r="AE138" i="6"/>
  <c r="V138" i="6"/>
  <c r="AK137" i="6"/>
  <c r="AH137" i="6"/>
  <c r="AE137" i="6"/>
  <c r="V137" i="6"/>
  <c r="AK136" i="6"/>
  <c r="AH136" i="6"/>
  <c r="AE136" i="6"/>
  <c r="V136" i="6"/>
  <c r="AK135" i="6"/>
  <c r="AH135" i="6"/>
  <c r="AE135" i="6"/>
  <c r="V135" i="6"/>
  <c r="AK134" i="6"/>
  <c r="AH134" i="6"/>
  <c r="AE134" i="6"/>
  <c r="V134" i="6"/>
  <c r="AK133" i="6"/>
  <c r="AH133" i="6"/>
  <c r="AE133" i="6"/>
  <c r="V133" i="6"/>
  <c r="AK132" i="6"/>
  <c r="AH132" i="6"/>
  <c r="AE132" i="6"/>
  <c r="V132" i="6"/>
  <c r="AK131" i="6"/>
  <c r="AH131" i="6"/>
  <c r="AE131" i="6"/>
  <c r="V131" i="6"/>
  <c r="AK130" i="6"/>
  <c r="AH130" i="6"/>
  <c r="AE130" i="6"/>
  <c r="V130" i="6"/>
  <c r="AK129" i="6"/>
  <c r="AH129" i="6"/>
  <c r="AE129" i="6"/>
  <c r="V129" i="6"/>
  <c r="AK128" i="6"/>
  <c r="AH128" i="6"/>
  <c r="AE128" i="6"/>
  <c r="V128" i="6"/>
  <c r="AK127" i="6"/>
  <c r="AH127" i="6"/>
  <c r="AE127" i="6"/>
  <c r="V127" i="6"/>
  <c r="AK126" i="6"/>
  <c r="AH126" i="6"/>
  <c r="AE126" i="6"/>
  <c r="V126" i="6"/>
  <c r="AK125" i="6"/>
  <c r="AH125" i="6"/>
  <c r="AE125" i="6"/>
  <c r="V125" i="6"/>
  <c r="AK124" i="6"/>
  <c r="AH124" i="6"/>
  <c r="AE124" i="6"/>
  <c r="V124" i="6"/>
  <c r="AK123" i="6"/>
  <c r="AH123" i="6"/>
  <c r="AE123" i="6"/>
  <c r="V123" i="6"/>
  <c r="AK122" i="6"/>
  <c r="AH122" i="6"/>
  <c r="AE122" i="6"/>
  <c r="V122" i="6"/>
  <c r="AK121" i="6"/>
  <c r="AH121" i="6"/>
  <c r="AE121" i="6"/>
  <c r="V121" i="6"/>
  <c r="AK120" i="6"/>
  <c r="AH120" i="6"/>
  <c r="AE120" i="6"/>
  <c r="V120" i="6"/>
  <c r="AK119" i="6"/>
  <c r="AH119" i="6"/>
  <c r="AE119" i="6"/>
  <c r="V119" i="6"/>
  <c r="AK118" i="6"/>
  <c r="AH118" i="6"/>
  <c r="AE118" i="6"/>
  <c r="V118" i="6"/>
  <c r="AK117" i="6"/>
  <c r="AH117" i="6"/>
  <c r="AE117" i="6"/>
  <c r="V117" i="6"/>
  <c r="AK116" i="6"/>
  <c r="AH116" i="6"/>
  <c r="AE116" i="6"/>
  <c r="V116" i="6"/>
  <c r="AK115" i="6"/>
  <c r="AH115" i="6"/>
  <c r="AE115" i="6"/>
  <c r="V115" i="6"/>
  <c r="AK114" i="6"/>
  <c r="AH114" i="6"/>
  <c r="AE114" i="6"/>
  <c r="V114" i="6"/>
  <c r="AK113" i="6"/>
  <c r="AH113" i="6"/>
  <c r="AE113" i="6"/>
  <c r="V113" i="6"/>
  <c r="AK112" i="6"/>
  <c r="AH112" i="6"/>
  <c r="AE112" i="6"/>
  <c r="V112" i="6"/>
  <c r="AK111" i="6"/>
  <c r="AH111" i="6"/>
  <c r="AE111" i="6"/>
  <c r="V111" i="6"/>
  <c r="AK110" i="6"/>
  <c r="AH110" i="6"/>
  <c r="AE110" i="6"/>
  <c r="V110" i="6"/>
  <c r="AK109" i="6"/>
  <c r="AH109" i="6"/>
  <c r="AE109" i="6"/>
  <c r="V109" i="6"/>
  <c r="AK108" i="6"/>
  <c r="AH108" i="6"/>
  <c r="AE108" i="6"/>
  <c r="V108" i="6"/>
  <c r="AK107" i="6"/>
  <c r="AH107" i="6"/>
  <c r="AE107" i="6"/>
  <c r="V107" i="6"/>
  <c r="AK106" i="6"/>
  <c r="AH106" i="6"/>
  <c r="AE106" i="6"/>
  <c r="V106" i="6"/>
  <c r="AK105" i="6"/>
  <c r="AH105" i="6"/>
  <c r="AE105" i="6"/>
  <c r="V105" i="6"/>
  <c r="AK104" i="6"/>
  <c r="AH104" i="6"/>
  <c r="AE104" i="6"/>
  <c r="V104" i="6"/>
  <c r="AK103" i="6"/>
  <c r="AH103" i="6"/>
  <c r="AE103" i="6"/>
  <c r="V103" i="6"/>
  <c r="AK102" i="6"/>
  <c r="AH102" i="6"/>
  <c r="AE102" i="6"/>
  <c r="V102" i="6"/>
  <c r="AK101" i="6"/>
  <c r="AH101" i="6"/>
  <c r="AE101" i="6"/>
  <c r="V101" i="6"/>
  <c r="AK100" i="6"/>
  <c r="AH100" i="6"/>
  <c r="AE100" i="6"/>
  <c r="V100" i="6"/>
  <c r="AK99" i="6"/>
  <c r="AH99" i="6"/>
  <c r="AE99" i="6"/>
  <c r="V99" i="6"/>
  <c r="AK98" i="6"/>
  <c r="AH98" i="6"/>
  <c r="AE98" i="6"/>
  <c r="V98" i="6"/>
  <c r="AK97" i="6"/>
  <c r="AH97" i="6"/>
  <c r="AE97" i="6"/>
  <c r="V97" i="6"/>
  <c r="AK96" i="6"/>
  <c r="AH96" i="6"/>
  <c r="AE96" i="6"/>
  <c r="V96" i="6"/>
  <c r="AK95" i="6"/>
  <c r="AH95" i="6"/>
  <c r="AE95" i="6"/>
  <c r="V95" i="6"/>
  <c r="AK94" i="6"/>
  <c r="AH94" i="6"/>
  <c r="AE94" i="6"/>
  <c r="V94" i="6"/>
  <c r="AK93" i="6"/>
  <c r="AH93" i="6"/>
  <c r="AE93" i="6"/>
  <c r="V93" i="6"/>
  <c r="AK92" i="6"/>
  <c r="AH92" i="6"/>
  <c r="AE92" i="6"/>
  <c r="V92" i="6"/>
  <c r="AK91" i="6"/>
  <c r="AH91" i="6"/>
  <c r="AE91" i="6"/>
  <c r="V91" i="6"/>
  <c r="AK90" i="6"/>
  <c r="AH90" i="6"/>
  <c r="AE90" i="6"/>
  <c r="V90" i="6"/>
  <c r="AK89" i="6"/>
  <c r="AH89" i="6"/>
  <c r="AE89" i="6"/>
  <c r="V89" i="6"/>
  <c r="AK88" i="6"/>
  <c r="AH88" i="6"/>
  <c r="AE88" i="6"/>
  <c r="V88" i="6"/>
  <c r="AK87" i="6"/>
  <c r="AH87" i="6"/>
  <c r="AE87" i="6"/>
  <c r="V87" i="6"/>
  <c r="AK86" i="6"/>
  <c r="AH86" i="6"/>
  <c r="AE86" i="6"/>
  <c r="V86" i="6"/>
  <c r="AK85" i="6"/>
  <c r="AH85" i="6"/>
  <c r="AE85" i="6"/>
  <c r="V85" i="6"/>
  <c r="AK84" i="6"/>
  <c r="AH84" i="6"/>
  <c r="AE84" i="6"/>
  <c r="V84" i="6"/>
  <c r="AK83" i="6"/>
  <c r="AH83" i="6"/>
  <c r="AE83" i="6"/>
  <c r="V83" i="6"/>
  <c r="AK82" i="6"/>
  <c r="AH82" i="6"/>
  <c r="AE82" i="6"/>
  <c r="V82" i="6"/>
  <c r="AK81" i="6"/>
  <c r="AH81" i="6"/>
  <c r="AE81" i="6"/>
  <c r="V81" i="6"/>
  <c r="AK80" i="6"/>
  <c r="AH80" i="6"/>
  <c r="AE80" i="6"/>
  <c r="V80" i="6"/>
  <c r="AK79" i="6"/>
  <c r="AH79" i="6"/>
  <c r="AE79" i="6"/>
  <c r="V79" i="6"/>
  <c r="AK78" i="6"/>
  <c r="AH78" i="6"/>
  <c r="AE78" i="6"/>
  <c r="V78" i="6"/>
  <c r="AK77" i="6"/>
  <c r="AH77" i="6"/>
  <c r="AE77" i="6"/>
  <c r="V77" i="6"/>
  <c r="AK76" i="6"/>
  <c r="AH76" i="6"/>
  <c r="AE76" i="6"/>
  <c r="V76" i="6"/>
  <c r="AK75" i="6"/>
  <c r="AH75" i="6"/>
  <c r="AE75" i="6"/>
  <c r="V75" i="6"/>
  <c r="AK74" i="6"/>
  <c r="AH74" i="6"/>
  <c r="AE74" i="6"/>
  <c r="V74" i="6"/>
  <c r="AK73" i="6"/>
  <c r="AH73" i="6"/>
  <c r="AE73" i="6"/>
  <c r="V73" i="6"/>
  <c r="AK72" i="6"/>
  <c r="AH72" i="6"/>
  <c r="AE72" i="6"/>
  <c r="V72" i="6"/>
  <c r="AK71" i="6"/>
  <c r="AH71" i="6"/>
  <c r="AE71" i="6"/>
  <c r="V71" i="6"/>
  <c r="AK70" i="6"/>
  <c r="AH70" i="6"/>
  <c r="AE70" i="6"/>
  <c r="V70" i="6"/>
  <c r="AK69" i="6"/>
  <c r="AH69" i="6"/>
  <c r="AE69" i="6"/>
  <c r="V69" i="6"/>
  <c r="AK68" i="6"/>
  <c r="AH68" i="6"/>
  <c r="AE68" i="6"/>
  <c r="V68" i="6"/>
  <c r="AK67" i="6"/>
  <c r="AH67" i="6"/>
  <c r="AE67" i="6"/>
  <c r="V67" i="6"/>
  <c r="AK66" i="6"/>
  <c r="AH66" i="6"/>
  <c r="AE66" i="6"/>
  <c r="V66" i="6"/>
  <c r="AK65" i="6"/>
  <c r="AH65" i="6"/>
  <c r="AE65" i="6"/>
  <c r="V65" i="6"/>
  <c r="AK64" i="6"/>
  <c r="AH64" i="6"/>
  <c r="AE64" i="6"/>
  <c r="V64" i="6"/>
  <c r="AK63" i="6"/>
  <c r="AH63" i="6"/>
  <c r="AE63" i="6"/>
  <c r="V63" i="6"/>
  <c r="AK62" i="6"/>
  <c r="AH62" i="6"/>
  <c r="AE62" i="6"/>
  <c r="V62" i="6"/>
  <c r="AK61" i="6"/>
  <c r="AH61" i="6"/>
  <c r="AE61" i="6"/>
  <c r="V61" i="6"/>
  <c r="AK60" i="6"/>
  <c r="AH60" i="6"/>
  <c r="AE60" i="6"/>
  <c r="V60" i="6"/>
  <c r="AK59" i="6"/>
  <c r="AH59" i="6"/>
  <c r="AE59" i="6"/>
  <c r="V59" i="6"/>
  <c r="AK58" i="6"/>
  <c r="AH58" i="6"/>
  <c r="AE58" i="6"/>
  <c r="V58" i="6"/>
  <c r="AK57" i="6"/>
  <c r="AH57" i="6"/>
  <c r="AE57" i="6"/>
  <c r="V57" i="6"/>
  <c r="AK56" i="6"/>
  <c r="AH56" i="6"/>
  <c r="AE56" i="6"/>
  <c r="V56" i="6"/>
  <c r="AK55" i="6"/>
  <c r="AH55" i="6"/>
  <c r="AE55" i="6"/>
  <c r="V55" i="6"/>
  <c r="AK54" i="6"/>
  <c r="AH54" i="6"/>
  <c r="AE54" i="6"/>
  <c r="V54" i="6"/>
  <c r="AK53" i="6"/>
  <c r="AH53" i="6"/>
  <c r="AE53" i="6"/>
  <c r="V53" i="6"/>
  <c r="AK52" i="6"/>
  <c r="AH52" i="6"/>
  <c r="AE52" i="6"/>
  <c r="V52" i="6"/>
  <c r="AK51" i="6"/>
  <c r="AH51" i="6"/>
  <c r="AE51" i="6"/>
  <c r="V51" i="6"/>
  <c r="AK50" i="6"/>
  <c r="AH50" i="6"/>
  <c r="AE50" i="6"/>
  <c r="V50" i="6"/>
  <c r="AK49" i="6"/>
  <c r="AH49" i="6"/>
  <c r="AE49" i="6"/>
  <c r="V49" i="6"/>
  <c r="AK48" i="6"/>
  <c r="AH48" i="6"/>
  <c r="AE48" i="6"/>
  <c r="V48" i="6"/>
  <c r="AK47" i="6"/>
  <c r="AH47" i="6"/>
  <c r="AE47" i="6"/>
  <c r="V47" i="6"/>
  <c r="AK46" i="6"/>
  <c r="AH46" i="6"/>
  <c r="AE46" i="6"/>
  <c r="V46" i="6"/>
  <c r="AK45" i="6"/>
  <c r="AH45" i="6"/>
  <c r="AE45" i="6"/>
  <c r="V45" i="6"/>
  <c r="AK44" i="6"/>
  <c r="AH44" i="6"/>
  <c r="AE44" i="6"/>
  <c r="V44" i="6"/>
  <c r="AK43" i="6"/>
  <c r="AH43" i="6"/>
  <c r="AE43" i="6"/>
  <c r="V43" i="6"/>
  <c r="AK42" i="6"/>
  <c r="AH42" i="6"/>
  <c r="AE42" i="6"/>
  <c r="V42" i="6"/>
  <c r="AK41" i="6"/>
  <c r="AH41" i="6"/>
  <c r="AE41" i="6"/>
  <c r="V41" i="6"/>
  <c r="AK40" i="6"/>
  <c r="AH40" i="6"/>
  <c r="AE40" i="6"/>
  <c r="V40" i="6"/>
  <c r="AK39" i="6"/>
  <c r="AH39" i="6"/>
  <c r="AE39" i="6"/>
  <c r="V39" i="6"/>
  <c r="AK38" i="6"/>
  <c r="AH38" i="6"/>
  <c r="AE38" i="6"/>
  <c r="V38" i="6"/>
  <c r="AK37" i="6"/>
  <c r="AH37" i="6"/>
  <c r="AE37" i="6"/>
  <c r="V37" i="6"/>
  <c r="AK36" i="6"/>
  <c r="AH36" i="6"/>
  <c r="AE36" i="6"/>
  <c r="V36" i="6"/>
  <c r="AK35" i="6"/>
  <c r="AH35" i="6"/>
  <c r="AE35" i="6"/>
  <c r="V35" i="6"/>
  <c r="AK34" i="6"/>
  <c r="AH34" i="6"/>
  <c r="AE34" i="6"/>
  <c r="V34" i="6"/>
  <c r="AK33" i="6"/>
  <c r="AH33" i="6"/>
  <c r="AE33" i="6"/>
  <c r="V33" i="6"/>
  <c r="AK32" i="6"/>
  <c r="AH32" i="6"/>
  <c r="AE32" i="6"/>
  <c r="V32" i="6"/>
  <c r="AK31" i="6"/>
  <c r="AH31" i="6"/>
  <c r="AE31" i="6"/>
  <c r="V31" i="6"/>
  <c r="AK30" i="6"/>
  <c r="AH30" i="6"/>
  <c r="AE30" i="6"/>
  <c r="V30" i="6"/>
  <c r="AK29" i="6"/>
  <c r="AH29" i="6"/>
  <c r="AE29" i="6"/>
  <c r="V29" i="6"/>
  <c r="AK28" i="6"/>
  <c r="AH28" i="6"/>
  <c r="AE28" i="6"/>
  <c r="V28" i="6"/>
  <c r="AK27" i="6"/>
  <c r="AH27" i="6"/>
  <c r="AE27" i="6"/>
  <c r="V27" i="6"/>
  <c r="AK26" i="6"/>
  <c r="AH26" i="6"/>
  <c r="AE26" i="6"/>
  <c r="V26" i="6"/>
  <c r="AK25" i="6"/>
  <c r="AH25" i="6"/>
  <c r="AE25" i="6"/>
  <c r="V25" i="6"/>
  <c r="AK24" i="6"/>
  <c r="AH24" i="6"/>
  <c r="AE24" i="6"/>
  <c r="V24" i="6"/>
  <c r="AK23" i="6"/>
  <c r="AH23" i="6"/>
  <c r="AE23" i="6"/>
  <c r="V23" i="6"/>
  <c r="AK22" i="6"/>
  <c r="AH22" i="6"/>
  <c r="AE22" i="6"/>
  <c r="V22" i="6"/>
  <c r="AK21" i="6"/>
  <c r="AH21" i="6"/>
  <c r="AE21" i="6"/>
  <c r="V21" i="6"/>
  <c r="AK20" i="6"/>
  <c r="AH20" i="6"/>
  <c r="AE20" i="6"/>
  <c r="V20" i="6"/>
  <c r="AK19" i="6"/>
  <c r="AH19" i="6"/>
  <c r="AE19" i="6"/>
  <c r="V19" i="6"/>
  <c r="AK18" i="6"/>
  <c r="AH18" i="6"/>
  <c r="AE18" i="6"/>
  <c r="V18" i="6"/>
  <c r="AK17" i="6"/>
  <c r="AH17" i="6"/>
  <c r="AE17" i="6"/>
  <c r="V17" i="6"/>
  <c r="AK16" i="6"/>
  <c r="AH16" i="6"/>
  <c r="AE16" i="6"/>
  <c r="V16" i="6"/>
  <c r="AK15" i="6"/>
  <c r="AH15" i="6"/>
  <c r="AE15" i="6"/>
  <c r="V15" i="6"/>
  <c r="AK14" i="6"/>
  <c r="AH14" i="6"/>
  <c r="AE14" i="6"/>
  <c r="V14" i="6"/>
  <c r="AK13" i="6"/>
  <c r="AH13" i="6"/>
  <c r="AE13" i="6"/>
  <c r="V13" i="6"/>
  <c r="AK12" i="6"/>
  <c r="AH12" i="6"/>
  <c r="AE12" i="6"/>
  <c r="V12" i="6"/>
  <c r="AK11" i="6"/>
  <c r="AH11" i="6"/>
  <c r="AE11" i="6"/>
  <c r="V11" i="6"/>
  <c r="AK10" i="6"/>
  <c r="AH10" i="6"/>
  <c r="AE10" i="6"/>
  <c r="V10" i="6"/>
  <c r="AK9" i="6"/>
  <c r="AH9" i="6"/>
  <c r="AE9" i="6"/>
  <c r="V9" i="6"/>
  <c r="AK8" i="6"/>
  <c r="AH8" i="6"/>
  <c r="AE8" i="6"/>
  <c r="V8" i="6"/>
  <c r="AK7" i="6"/>
  <c r="AH7" i="6"/>
  <c r="AE7" i="6"/>
  <c r="V7" i="6"/>
  <c r="AK6" i="6"/>
  <c r="AH6" i="6"/>
  <c r="AE6" i="6"/>
  <c r="V6" i="6"/>
  <c r="AK5" i="6"/>
  <c r="AH5" i="6"/>
  <c r="AE5" i="6"/>
  <c r="V5" i="6"/>
  <c r="AK4" i="6"/>
  <c r="AH4" i="6"/>
  <c r="AE4" i="6"/>
  <c r="V4" i="6"/>
  <c r="Z728" i="6"/>
  <c r="Z727" i="6"/>
  <c r="Z725" i="6"/>
  <c r="Z724" i="6"/>
  <c r="Z723" i="6"/>
  <c r="Z721" i="6"/>
  <c r="Z720" i="6"/>
  <c r="Z719" i="6"/>
  <c r="Z716" i="6"/>
  <c r="Z715" i="6"/>
  <c r="Z712" i="6"/>
  <c r="Z711" i="6"/>
  <c r="Z708" i="6"/>
  <c r="Z707" i="6"/>
  <c r="Z704" i="6"/>
  <c r="Z703" i="6"/>
  <c r="Z700" i="6"/>
  <c r="Z699" i="6"/>
  <c r="Z696" i="6"/>
  <c r="Z695" i="6"/>
  <c r="Z692" i="6"/>
  <c r="Z689" i="6"/>
  <c r="Z688" i="6"/>
  <c r="Z687" i="6"/>
  <c r="Z684" i="6"/>
  <c r="Z683" i="6"/>
  <c r="Z681" i="6"/>
  <c r="Z680" i="6"/>
  <c r="Z677" i="6"/>
  <c r="Z676" i="6"/>
  <c r="Z673" i="6"/>
  <c r="Z672" i="6"/>
  <c r="Z671" i="6"/>
  <c r="Z668" i="6"/>
  <c r="Z664" i="6"/>
  <c r="Z663" i="6"/>
  <c r="Z659" i="6"/>
  <c r="Z644" i="6"/>
  <c r="Z639" i="6"/>
  <c r="Z638" i="6"/>
  <c r="Z634" i="6"/>
  <c r="Z631" i="6"/>
  <c r="Z626" i="6"/>
  <c r="Z623" i="6"/>
  <c r="Z620" i="6"/>
  <c r="Z611" i="6"/>
  <c r="Z597" i="6"/>
  <c r="Z596" i="6"/>
  <c r="Z595" i="6"/>
  <c r="Z591" i="6"/>
  <c r="Z585" i="6"/>
  <c r="Z583" i="6"/>
  <c r="Z580" i="6"/>
  <c r="Z579" i="6"/>
  <c r="Z575" i="6"/>
  <c r="Z572" i="6"/>
  <c r="Z568" i="6"/>
  <c r="Z564" i="6"/>
  <c r="Z560" i="6"/>
  <c r="Z556" i="6"/>
  <c r="Z552" i="6"/>
  <c r="Z548" i="6"/>
  <c r="AD548" i="6" s="1"/>
  <c r="AD732" i="6" l="1"/>
  <c r="AG731" i="6"/>
  <c r="AG747" i="6"/>
  <c r="AD759" i="6"/>
  <c r="AG763" i="6"/>
  <c r="AD585" i="6"/>
  <c r="AG585" i="6"/>
  <c r="AJ585" i="6"/>
  <c r="AJ620" i="6"/>
  <c r="AG620" i="6"/>
  <c r="AD620" i="6"/>
  <c r="AG664" i="6"/>
  <c r="AJ664" i="6"/>
  <c r="AD664" i="6"/>
  <c r="AJ564" i="6"/>
  <c r="AG564" i="6"/>
  <c r="AD564" i="6"/>
  <c r="AG579" i="6"/>
  <c r="AD579" i="6"/>
  <c r="AJ579" i="6"/>
  <c r="AJ611" i="6"/>
  <c r="AG611" i="6"/>
  <c r="AD611" i="6"/>
  <c r="AJ552" i="6"/>
  <c r="AG552" i="6"/>
  <c r="AD552" i="6"/>
  <c r="AJ572" i="6"/>
  <c r="AD572" i="6"/>
  <c r="AJ556" i="6"/>
  <c r="AG556" i="6"/>
  <c r="AD556" i="6"/>
  <c r="AJ575" i="6"/>
  <c r="AG575" i="6"/>
  <c r="AD575" i="6"/>
  <c r="AJ568" i="6"/>
  <c r="AG568" i="6"/>
  <c r="AD568" i="6"/>
  <c r="AG683" i="6"/>
  <c r="AJ683" i="6"/>
  <c r="AD683" i="6"/>
  <c r="AG721" i="6"/>
  <c r="AD721" i="6"/>
  <c r="AJ721" i="6"/>
  <c r="AG595" i="6"/>
  <c r="AJ595" i="6"/>
  <c r="AD595" i="6"/>
  <c r="AG672" i="6"/>
  <c r="AD672" i="6"/>
  <c r="AJ672" i="6"/>
  <c r="AJ680" i="6"/>
  <c r="AD680" i="6"/>
  <c r="AG688" i="6"/>
  <c r="AD688" i="6"/>
  <c r="AJ688" i="6"/>
  <c r="AJ696" i="6"/>
  <c r="AD696" i="6"/>
  <c r="AG696" i="6"/>
  <c r="AJ631" i="6"/>
  <c r="AG631" i="6"/>
  <c r="AD631" i="6"/>
  <c r="AJ638" i="6"/>
  <c r="AD638" i="6"/>
  <c r="AG638" i="6"/>
  <c r="AD644" i="6"/>
  <c r="AG644" i="6"/>
  <c r="AJ644" i="6"/>
  <c r="Z648" i="6"/>
  <c r="AJ560" i="6"/>
  <c r="AG560" i="6"/>
  <c r="AD560" i="6"/>
  <c r="AJ596" i="6"/>
  <c r="AD596" i="6"/>
  <c r="AG596" i="6"/>
  <c r="AD684" i="6"/>
  <c r="AJ684" i="6"/>
  <c r="AG684" i="6"/>
  <c r="AJ548" i="6"/>
  <c r="AG548" i="6"/>
  <c r="AD639" i="6"/>
  <c r="AJ639" i="6"/>
  <c r="AG639" i="6"/>
  <c r="AD583" i="6"/>
  <c r="AG583" i="6"/>
  <c r="AJ583" i="6"/>
  <c r="Z589" i="6"/>
  <c r="AJ591" i="6"/>
  <c r="AG591" i="6"/>
  <c r="AD591" i="6"/>
  <c r="AJ623" i="6"/>
  <c r="AJ663" i="6"/>
  <c r="AG663" i="6"/>
  <c r="AD663" i="6"/>
  <c r="AJ700" i="6"/>
  <c r="AG700" i="6"/>
  <c r="AD700" i="6"/>
  <c r="AJ708" i="6"/>
  <c r="AG708" i="6"/>
  <c r="AD708" i="6"/>
  <c r="AJ716" i="6"/>
  <c r="AG716" i="6"/>
  <c r="AD716" i="6"/>
  <c r="AJ724" i="6"/>
  <c r="AG724" i="6"/>
  <c r="AD724" i="6"/>
  <c r="AJ580" i="6"/>
  <c r="AD580" i="6"/>
  <c r="AJ626" i="6"/>
  <c r="AG626" i="6"/>
  <c r="AD626" i="6"/>
  <c r="AJ677" i="6"/>
  <c r="AJ699" i="6"/>
  <c r="AD699" i="6"/>
  <c r="AG699" i="6"/>
  <c r="AJ707" i="6"/>
  <c r="AG707" i="6"/>
  <c r="AD707" i="6"/>
  <c r="AJ715" i="6"/>
  <c r="AD715" i="6"/>
  <c r="AG715" i="6"/>
  <c r="AJ723" i="6"/>
  <c r="AG723" i="6"/>
  <c r="AD723" i="6"/>
  <c r="AA592" i="6"/>
  <c r="AB592" i="6"/>
  <c r="Z592" i="6"/>
  <c r="AG580" i="6"/>
  <c r="AJ671" i="6"/>
  <c r="AG671" i="6"/>
  <c r="AD671" i="6"/>
  <c r="AJ687" i="6"/>
  <c r="AG687" i="6"/>
  <c r="AD687" i="6"/>
  <c r="AG695" i="6"/>
  <c r="AJ695" i="6"/>
  <c r="AD695" i="6"/>
  <c r="AG725" i="6"/>
  <c r="AJ725" i="6"/>
  <c r="Z635" i="6"/>
  <c r="AB635" i="6"/>
  <c r="AA635" i="6"/>
  <c r="AA576" i="6"/>
  <c r="AB576" i="6"/>
  <c r="Z576" i="6"/>
  <c r="AG616" i="6"/>
  <c r="AD616" i="6"/>
  <c r="AJ616" i="6"/>
  <c r="AB640" i="6"/>
  <c r="Z640" i="6"/>
  <c r="AA640" i="6"/>
  <c r="AD597" i="6"/>
  <c r="AJ597" i="6"/>
  <c r="AG597" i="6"/>
  <c r="AG634" i="6"/>
  <c r="AD634" i="6"/>
  <c r="AJ634" i="6"/>
  <c r="AJ659" i="6"/>
  <c r="AG659" i="6"/>
  <c r="AD659" i="6"/>
  <c r="AJ673" i="6"/>
  <c r="AJ681" i="6"/>
  <c r="AD681" i="6"/>
  <c r="AG681" i="6"/>
  <c r="AJ689" i="6"/>
  <c r="AJ703" i="6"/>
  <c r="AG703" i="6"/>
  <c r="AD703" i="6"/>
  <c r="AJ711" i="6"/>
  <c r="AD711" i="6"/>
  <c r="AG711" i="6"/>
  <c r="AJ719" i="6"/>
  <c r="AG719" i="6"/>
  <c r="AD719" i="6"/>
  <c r="AJ727" i="6"/>
  <c r="AG727" i="6"/>
  <c r="AD727" i="6"/>
  <c r="AA584" i="6"/>
  <c r="Z584" i="6"/>
  <c r="AB584" i="6"/>
  <c r="AB627" i="6"/>
  <c r="Z627" i="6"/>
  <c r="AA627" i="6"/>
  <c r="AA587" i="6"/>
  <c r="AB587" i="6"/>
  <c r="Z587" i="6"/>
  <c r="Z605" i="6"/>
  <c r="AA605" i="6"/>
  <c r="AB605" i="6"/>
  <c r="AB602" i="6"/>
  <c r="Z602" i="6"/>
  <c r="AA602" i="6"/>
  <c r="AA615" i="6"/>
  <c r="Z615" i="6"/>
  <c r="AB615" i="6"/>
  <c r="AB655" i="6"/>
  <c r="Z655" i="6"/>
  <c r="AA655" i="6"/>
  <c r="AA675" i="6"/>
  <c r="AB675" i="6"/>
  <c r="Z675" i="6"/>
  <c r="AB581" i="6"/>
  <c r="Z581" i="6"/>
  <c r="AB593" i="6"/>
  <c r="Z593" i="6"/>
  <c r="Z630" i="6"/>
  <c r="AA630" i="6"/>
  <c r="AB630" i="6"/>
  <c r="Z690" i="6"/>
  <c r="AA690" i="6"/>
  <c r="AB690" i="6"/>
  <c r="AB577" i="6"/>
  <c r="Z577" i="6"/>
  <c r="AA581" i="6"/>
  <c r="Z588" i="6"/>
  <c r="AA593" i="6"/>
  <c r="AB600" i="6"/>
  <c r="AA600" i="6"/>
  <c r="Z600" i="6"/>
  <c r="AB604" i="6"/>
  <c r="Z604" i="6"/>
  <c r="Z614" i="6"/>
  <c r="AA614" i="6"/>
  <c r="Z619" i="6"/>
  <c r="AA619" i="6"/>
  <c r="AA658" i="6"/>
  <c r="Z658" i="6"/>
  <c r="AB660" i="6"/>
  <c r="Z660" i="6"/>
  <c r="AA660" i="6"/>
  <c r="AB607" i="6"/>
  <c r="Z607" i="6"/>
  <c r="AA607" i="6"/>
  <c r="Z649" i="6"/>
  <c r="AB649" i="6"/>
  <c r="AA649" i="6"/>
  <c r="Z653" i="6"/>
  <c r="AB653" i="6"/>
  <c r="Z550" i="6"/>
  <c r="Z554" i="6"/>
  <c r="Z558" i="6"/>
  <c r="Z562" i="6"/>
  <c r="Z566" i="6"/>
  <c r="Z570" i="6"/>
  <c r="AA574" i="6"/>
  <c r="Z574" i="6"/>
  <c r="AB588" i="6"/>
  <c r="Z599" i="6"/>
  <c r="AA599" i="6"/>
  <c r="AB618" i="6"/>
  <c r="AA618" i="6"/>
  <c r="Z618" i="6"/>
  <c r="AB624" i="6"/>
  <c r="Z624" i="6"/>
  <c r="AA624" i="6"/>
  <c r="Z629" i="6"/>
  <c r="AB629" i="6"/>
  <c r="AA629" i="6"/>
  <c r="Z637" i="6"/>
  <c r="AA637" i="6"/>
  <c r="AB637" i="6"/>
  <c r="AA643" i="6"/>
  <c r="Z643" i="6"/>
  <c r="AA653" i="6"/>
  <c r="AB709" i="6"/>
  <c r="AA709" i="6"/>
  <c r="Z709" i="6"/>
  <c r="AJ704" i="6"/>
  <c r="AG704" i="6"/>
  <c r="AD704" i="6"/>
  <c r="AJ712" i="6"/>
  <c r="AG712" i="6"/>
  <c r="AD712" i="6"/>
  <c r="AJ720" i="6"/>
  <c r="AG720" i="6"/>
  <c r="AD720" i="6"/>
  <c r="AJ728" i="6"/>
  <c r="AG728" i="6"/>
  <c r="AD728" i="6"/>
  <c r="Z547" i="6"/>
  <c r="AB549" i="6"/>
  <c r="Z549" i="6"/>
  <c r="AA550" i="6"/>
  <c r="Z551" i="6"/>
  <c r="AB553" i="6"/>
  <c r="Z553" i="6"/>
  <c r="AA554" i="6"/>
  <c r="Z555" i="6"/>
  <c r="AB557" i="6"/>
  <c r="Z557" i="6"/>
  <c r="AA558" i="6"/>
  <c r="Z559" i="6"/>
  <c r="AB561" i="6"/>
  <c r="Z561" i="6"/>
  <c r="AA562" i="6"/>
  <c r="Z563" i="6"/>
  <c r="AB565" i="6"/>
  <c r="Z565" i="6"/>
  <c r="AA566" i="6"/>
  <c r="Z567" i="6"/>
  <c r="AB569" i="6"/>
  <c r="Z569" i="6"/>
  <c r="AA570" i="6"/>
  <c r="Z571" i="6"/>
  <c r="AB572" i="6"/>
  <c r="AG572" i="6" s="1"/>
  <c r="AB573" i="6"/>
  <c r="Z573" i="6"/>
  <c r="AB574" i="6"/>
  <c r="Z586" i="6"/>
  <c r="AB586" i="6"/>
  <c r="AB599" i="6"/>
  <c r="AB643" i="6"/>
  <c r="AB606" i="6"/>
  <c r="Z606" i="6"/>
  <c r="AB636" i="6"/>
  <c r="Z636" i="6"/>
  <c r="AB652" i="6"/>
  <c r="AA652" i="6"/>
  <c r="Z652" i="6"/>
  <c r="AD668" i="6"/>
  <c r="AJ668" i="6"/>
  <c r="AG668" i="6"/>
  <c r="AJ676" i="6"/>
  <c r="AG676" i="6"/>
  <c r="AD676" i="6"/>
  <c r="AJ692" i="6"/>
  <c r="AG692" i="6"/>
  <c r="AD692" i="6"/>
  <c r="AA606" i="6"/>
  <c r="AA610" i="6"/>
  <c r="Z610" i="6"/>
  <c r="AB612" i="6"/>
  <c r="Z612" i="6"/>
  <c r="AA636" i="6"/>
  <c r="Z661" i="6"/>
  <c r="AB661" i="6"/>
  <c r="AA661" i="6"/>
  <c r="AJ740" i="6"/>
  <c r="AG740" i="6"/>
  <c r="AD740" i="6"/>
  <c r="AB679" i="6"/>
  <c r="Z679" i="6"/>
  <c r="AB705" i="6"/>
  <c r="Z705" i="6"/>
  <c r="AA679" i="6"/>
  <c r="AA705" i="6"/>
  <c r="Z578" i="6"/>
  <c r="AB589" i="6"/>
  <c r="AA589" i="6"/>
  <c r="Z590" i="6"/>
  <c r="AA590" i="6"/>
  <c r="Z622" i="6"/>
  <c r="AB623" i="6"/>
  <c r="AG623" i="6" s="1"/>
  <c r="AA623" i="6"/>
  <c r="AD623" i="6" s="1"/>
  <c r="AB650" i="6"/>
  <c r="Z650" i="6"/>
  <c r="Z662" i="6"/>
  <c r="AA662" i="6"/>
  <c r="AB673" i="6"/>
  <c r="AG673" i="6" s="1"/>
  <c r="AA673" i="6"/>
  <c r="AD673" i="6" s="1"/>
  <c r="AG741" i="6"/>
  <c r="AJ741" i="6"/>
  <c r="AA754" i="6"/>
  <c r="Z754" i="6"/>
  <c r="AB754" i="6"/>
  <c r="Z670" i="6"/>
  <c r="AA670" i="6"/>
  <c r="AB670" i="6"/>
  <c r="AB713" i="6"/>
  <c r="AA713" i="6"/>
  <c r="Z713" i="6"/>
  <c r="AB729" i="6"/>
  <c r="AA729" i="6"/>
  <c r="Z729" i="6"/>
  <c r="AB733" i="6"/>
  <c r="Z733" i="6"/>
  <c r="AA733" i="6"/>
  <c r="Z582" i="6"/>
  <c r="Z601" i="6"/>
  <c r="AB601" i="6"/>
  <c r="Z613" i="6"/>
  <c r="AB613" i="6"/>
  <c r="AB628" i="6"/>
  <c r="Z628" i="6"/>
  <c r="Z633" i="6"/>
  <c r="AA633" i="6"/>
  <c r="Z647" i="6"/>
  <c r="AB648" i="6"/>
  <c r="AA648" i="6"/>
  <c r="AG757" i="6"/>
  <c r="AJ757" i="6"/>
  <c r="AB582" i="6"/>
  <c r="AB595" i="6"/>
  <c r="Z598" i="6"/>
  <c r="AB598" i="6"/>
  <c r="AB632" i="6"/>
  <c r="Z632" i="6"/>
  <c r="AG642" i="6"/>
  <c r="AD642" i="6"/>
  <c r="AB647" i="6"/>
  <c r="AB654" i="6"/>
  <c r="Z654" i="6"/>
  <c r="AB669" i="6"/>
  <c r="AA669" i="6"/>
  <c r="Z669" i="6"/>
  <c r="AA718" i="6"/>
  <c r="Z718" i="6"/>
  <c r="AG773" i="6"/>
  <c r="AD773" i="6"/>
  <c r="AJ773" i="6"/>
  <c r="Z594" i="6"/>
  <c r="AB608" i="6"/>
  <c r="Z608" i="6"/>
  <c r="Z617" i="6"/>
  <c r="Z651" i="6"/>
  <c r="Z674" i="6"/>
  <c r="AB677" i="6"/>
  <c r="AG677" i="6" s="1"/>
  <c r="AA677" i="6"/>
  <c r="AD677" i="6" s="1"/>
  <c r="Z678" i="6"/>
  <c r="AA678" i="6"/>
  <c r="Z686" i="6"/>
  <c r="AA686" i="6"/>
  <c r="AB686" i="6"/>
  <c r="AA691" i="6"/>
  <c r="Z691" i="6"/>
  <c r="AB693" i="6"/>
  <c r="Z693" i="6"/>
  <c r="AJ735" i="6"/>
  <c r="AG735" i="6"/>
  <c r="AD735" i="6"/>
  <c r="AB761" i="6"/>
  <c r="AA761" i="6"/>
  <c r="Z761" i="6"/>
  <c r="Z603" i="6"/>
  <c r="Z621" i="6"/>
  <c r="Z645" i="6"/>
  <c r="AB645" i="6"/>
  <c r="Z646" i="6"/>
  <c r="AB667" i="6"/>
  <c r="Z667" i="6"/>
  <c r="AB685" i="6"/>
  <c r="AA685" i="6"/>
  <c r="Z685" i="6"/>
  <c r="AB689" i="6"/>
  <c r="AG689" i="6" s="1"/>
  <c r="AA689" i="6"/>
  <c r="AD689" i="6" s="1"/>
  <c r="AB701" i="6"/>
  <c r="Z701" i="6"/>
  <c r="AA701" i="6"/>
  <c r="AA734" i="6"/>
  <c r="Z734" i="6"/>
  <c r="AB734" i="6"/>
  <c r="AA738" i="6"/>
  <c r="Z738" i="6"/>
  <c r="AB738" i="6"/>
  <c r="AJ756" i="6"/>
  <c r="AG756" i="6"/>
  <c r="AD756" i="6"/>
  <c r="AB656" i="6"/>
  <c r="Z656" i="6"/>
  <c r="Z665" i="6"/>
  <c r="AB665" i="6"/>
  <c r="Z666" i="6"/>
  <c r="AA666" i="6"/>
  <c r="AJ755" i="6"/>
  <c r="AG755" i="6"/>
  <c r="AD755" i="6"/>
  <c r="AA706" i="6"/>
  <c r="Z706" i="6"/>
  <c r="AB717" i="6"/>
  <c r="Z717" i="6"/>
  <c r="AA722" i="6"/>
  <c r="Z722" i="6"/>
  <c r="AB722" i="6"/>
  <c r="AB745" i="6"/>
  <c r="AA745" i="6"/>
  <c r="Z745" i="6"/>
  <c r="AJ772" i="6"/>
  <c r="AG772" i="6"/>
  <c r="AD772" i="6"/>
  <c r="AJ771" i="6"/>
  <c r="AG771" i="6"/>
  <c r="AD771" i="6"/>
  <c r="Z698" i="6"/>
  <c r="AA698" i="6"/>
  <c r="AJ739" i="6"/>
  <c r="AG739" i="6"/>
  <c r="AD739" i="6"/>
  <c r="AA770" i="6"/>
  <c r="Z770" i="6"/>
  <c r="AB770" i="6"/>
  <c r="Z609" i="6"/>
  <c r="Z625" i="6"/>
  <c r="Z641" i="6"/>
  <c r="Z657" i="6"/>
  <c r="AB680" i="6"/>
  <c r="AG680" i="6" s="1"/>
  <c r="Z682" i="6"/>
  <c r="Z694" i="6"/>
  <c r="AB697" i="6"/>
  <c r="Z697" i="6"/>
  <c r="AA702" i="6"/>
  <c r="Z702" i="6"/>
  <c r="AJ736" i="6"/>
  <c r="AG736" i="6"/>
  <c r="AG737" i="6"/>
  <c r="AD737" i="6"/>
  <c r="AG743" i="6"/>
  <c r="AA750" i="6"/>
  <c r="Z750" i="6"/>
  <c r="AJ752" i="6"/>
  <c r="AG752" i="6"/>
  <c r="Z753" i="6"/>
  <c r="AG759" i="6"/>
  <c r="AA766" i="6"/>
  <c r="Z766" i="6"/>
  <c r="AJ768" i="6"/>
  <c r="AG768" i="6"/>
  <c r="Z769" i="6"/>
  <c r="AA769" i="6"/>
  <c r="AA714" i="6"/>
  <c r="Z714" i="6"/>
  <c r="AA730" i="6"/>
  <c r="Z730" i="6"/>
  <c r="AJ732" i="6"/>
  <c r="AG732" i="6"/>
  <c r="AA746" i="6"/>
  <c r="Z746" i="6"/>
  <c r="AJ748" i="6"/>
  <c r="AG748" i="6"/>
  <c r="Z749" i="6"/>
  <c r="AD751" i="6"/>
  <c r="AA762" i="6"/>
  <c r="Z762" i="6"/>
  <c r="AJ764" i="6"/>
  <c r="AG764" i="6"/>
  <c r="Z765" i="6"/>
  <c r="AD767" i="6"/>
  <c r="AA710" i="6"/>
  <c r="Z710" i="6"/>
  <c r="AA726" i="6"/>
  <c r="Z726" i="6"/>
  <c r="AJ737" i="6"/>
  <c r="AA742" i="6"/>
  <c r="Z742" i="6"/>
  <c r="AJ744" i="6"/>
  <c r="AG744" i="6"/>
  <c r="AG751" i="6"/>
  <c r="AA758" i="6"/>
  <c r="Z758" i="6"/>
  <c r="AJ760" i="6"/>
  <c r="AG760" i="6"/>
  <c r="AD763" i="6"/>
  <c r="AG767" i="6"/>
  <c r="AB726" i="6"/>
  <c r="AB742" i="6"/>
  <c r="AB758" i="6"/>
  <c r="AD764" i="6"/>
  <c r="AA725" i="6"/>
  <c r="AD725" i="6" s="1"/>
  <c r="AA741" i="6"/>
  <c r="AD741" i="6" s="1"/>
  <c r="AD744" i="6"/>
  <c r="AA757" i="6"/>
  <c r="AD757" i="6" s="1"/>
  <c r="AD760" i="6"/>
  <c r="AD657" i="6" l="1"/>
  <c r="AJ657" i="6"/>
  <c r="AG657" i="6"/>
  <c r="AJ666" i="6"/>
  <c r="AD666" i="6"/>
  <c r="AG666" i="6"/>
  <c r="AG705" i="6"/>
  <c r="AD705" i="6"/>
  <c r="AJ705" i="6"/>
  <c r="AD658" i="6"/>
  <c r="AJ658" i="6"/>
  <c r="AG658" i="6"/>
  <c r="AG587" i="6"/>
  <c r="AJ587" i="6"/>
  <c r="AD587" i="6"/>
  <c r="AG769" i="6"/>
  <c r="AD769" i="6"/>
  <c r="AJ769" i="6"/>
  <c r="AJ641" i="6"/>
  <c r="AG641" i="6"/>
  <c r="AD641" i="6"/>
  <c r="AD738" i="6"/>
  <c r="AJ738" i="6"/>
  <c r="AG738" i="6"/>
  <c r="AJ608" i="6"/>
  <c r="AG608" i="6"/>
  <c r="AD608" i="6"/>
  <c r="AG632" i="6"/>
  <c r="AJ632" i="6"/>
  <c r="AD632" i="6"/>
  <c r="AG729" i="6"/>
  <c r="AD729" i="6"/>
  <c r="AJ729" i="6"/>
  <c r="AJ649" i="6"/>
  <c r="AG649" i="6"/>
  <c r="AD649" i="6"/>
  <c r="AG627" i="6"/>
  <c r="AJ627" i="6"/>
  <c r="AD627" i="6"/>
  <c r="AD640" i="6"/>
  <c r="AJ640" i="6"/>
  <c r="AG640" i="6"/>
  <c r="AD589" i="6"/>
  <c r="AJ589" i="6"/>
  <c r="AG589" i="6"/>
  <c r="AD758" i="6"/>
  <c r="AG758" i="6"/>
  <c r="AJ758" i="6"/>
  <c r="AD726" i="6"/>
  <c r="AG726" i="6"/>
  <c r="AJ726" i="6"/>
  <c r="AD762" i="6"/>
  <c r="AJ762" i="6"/>
  <c r="AG762" i="6"/>
  <c r="AD750" i="6"/>
  <c r="AJ750" i="6"/>
  <c r="AG750" i="6"/>
  <c r="AG625" i="6"/>
  <c r="AJ625" i="6"/>
  <c r="AD625" i="6"/>
  <c r="AG745" i="6"/>
  <c r="AD745" i="6"/>
  <c r="AJ745" i="6"/>
  <c r="AD706" i="6"/>
  <c r="AJ706" i="6"/>
  <c r="AG706" i="6"/>
  <c r="AJ665" i="6"/>
  <c r="AG665" i="6"/>
  <c r="AD665" i="6"/>
  <c r="AD645" i="6"/>
  <c r="AJ645" i="6"/>
  <c r="AG645" i="6"/>
  <c r="AJ613" i="6"/>
  <c r="AD613" i="6"/>
  <c r="AG613" i="6"/>
  <c r="AD590" i="6"/>
  <c r="AJ590" i="6"/>
  <c r="AG590" i="6"/>
  <c r="AD679" i="6"/>
  <c r="AJ679" i="6"/>
  <c r="AG679" i="6"/>
  <c r="AG606" i="6"/>
  <c r="AD606" i="6"/>
  <c r="AJ606" i="6"/>
  <c r="AG565" i="6"/>
  <c r="AD565" i="6"/>
  <c r="AJ565" i="6"/>
  <c r="AG557" i="6"/>
  <c r="AD557" i="6"/>
  <c r="AJ557" i="6"/>
  <c r="AG549" i="6"/>
  <c r="AD549" i="6"/>
  <c r="AJ549" i="6"/>
  <c r="AG629" i="6"/>
  <c r="AJ629" i="6"/>
  <c r="AD629" i="6"/>
  <c r="AD599" i="6"/>
  <c r="AG599" i="6"/>
  <c r="AJ599" i="6"/>
  <c r="AD554" i="6"/>
  <c r="AJ554" i="6"/>
  <c r="AG554" i="6"/>
  <c r="AJ630" i="6"/>
  <c r="AG630" i="6"/>
  <c r="AD630" i="6"/>
  <c r="AD746" i="6"/>
  <c r="AJ746" i="6"/>
  <c r="AG746" i="6"/>
  <c r="AG646" i="6"/>
  <c r="AJ646" i="6"/>
  <c r="AD646" i="6"/>
  <c r="AD617" i="6"/>
  <c r="AJ617" i="6"/>
  <c r="AG617" i="6"/>
  <c r="AD622" i="6"/>
  <c r="AJ622" i="6"/>
  <c r="AG622" i="6"/>
  <c r="AD559" i="6"/>
  <c r="AG559" i="6"/>
  <c r="AJ559" i="6"/>
  <c r="AD562" i="6"/>
  <c r="AJ562" i="6"/>
  <c r="AG562" i="6"/>
  <c r="AD702" i="6"/>
  <c r="AG702" i="6"/>
  <c r="AJ702" i="6"/>
  <c r="AJ686" i="6"/>
  <c r="AG686" i="6"/>
  <c r="AD686" i="6"/>
  <c r="AG669" i="6"/>
  <c r="AD669" i="6"/>
  <c r="AJ669" i="6"/>
  <c r="AG670" i="6"/>
  <c r="AD670" i="6"/>
  <c r="AJ670" i="6"/>
  <c r="AJ661" i="6"/>
  <c r="AG661" i="6"/>
  <c r="AD661" i="6"/>
  <c r="AG573" i="6"/>
  <c r="AD573" i="6"/>
  <c r="AJ573" i="6"/>
  <c r="AD558" i="6"/>
  <c r="AJ558" i="6"/>
  <c r="AG558" i="6"/>
  <c r="AG697" i="6"/>
  <c r="AD697" i="6"/>
  <c r="AJ697" i="6"/>
  <c r="AD609" i="6"/>
  <c r="AJ609" i="6"/>
  <c r="AG609" i="6"/>
  <c r="AD698" i="6"/>
  <c r="AJ698" i="6"/>
  <c r="AG698" i="6"/>
  <c r="AJ656" i="6"/>
  <c r="AD656" i="6"/>
  <c r="AG656" i="6"/>
  <c r="AJ685" i="6"/>
  <c r="AG685" i="6"/>
  <c r="AD685" i="6"/>
  <c r="AG621" i="6"/>
  <c r="AD621" i="6"/>
  <c r="AJ621" i="6"/>
  <c r="AJ693" i="6"/>
  <c r="AD693" i="6"/>
  <c r="AG693" i="6"/>
  <c r="AG678" i="6"/>
  <c r="AD678" i="6"/>
  <c r="AJ678" i="6"/>
  <c r="AD594" i="6"/>
  <c r="AG594" i="6"/>
  <c r="AJ594" i="6"/>
  <c r="AD754" i="6"/>
  <c r="AG754" i="6"/>
  <c r="AJ754" i="6"/>
  <c r="AD662" i="6"/>
  <c r="AJ662" i="6"/>
  <c r="AG662" i="6"/>
  <c r="AD612" i="6"/>
  <c r="AJ612" i="6"/>
  <c r="AG612" i="6"/>
  <c r="AD643" i="6"/>
  <c r="AG643" i="6"/>
  <c r="AJ643" i="6"/>
  <c r="AD550" i="6"/>
  <c r="AJ550" i="6"/>
  <c r="AG550" i="6"/>
  <c r="AJ607" i="6"/>
  <c r="AG607" i="6"/>
  <c r="AD607" i="6"/>
  <c r="AG619" i="6"/>
  <c r="AD619" i="6"/>
  <c r="AJ619" i="6"/>
  <c r="AD593" i="6"/>
  <c r="AG593" i="6"/>
  <c r="AJ593" i="6"/>
  <c r="AJ602" i="6"/>
  <c r="AD602" i="6"/>
  <c r="AG602" i="6"/>
  <c r="AJ635" i="6"/>
  <c r="AG635" i="6"/>
  <c r="AD635" i="6"/>
  <c r="AG648" i="6"/>
  <c r="AD648" i="6"/>
  <c r="AJ648" i="6"/>
  <c r="AD615" i="6"/>
  <c r="AJ615" i="6"/>
  <c r="AG615" i="6"/>
  <c r="AD766" i="6"/>
  <c r="AJ766" i="6"/>
  <c r="AG766" i="6"/>
  <c r="AG654" i="6"/>
  <c r="AJ654" i="6"/>
  <c r="AD654" i="6"/>
  <c r="AG598" i="6"/>
  <c r="AD598" i="6"/>
  <c r="AJ598" i="6"/>
  <c r="AD647" i="6"/>
  <c r="AJ647" i="6"/>
  <c r="AG647" i="6"/>
  <c r="AJ601" i="6"/>
  <c r="AD601" i="6"/>
  <c r="AG601" i="6"/>
  <c r="AG713" i="6"/>
  <c r="AD713" i="6"/>
  <c r="AJ713" i="6"/>
  <c r="AJ650" i="6"/>
  <c r="AG650" i="6"/>
  <c r="AD650" i="6"/>
  <c r="AD571" i="6"/>
  <c r="AG571" i="6"/>
  <c r="AJ571" i="6"/>
  <c r="AD563" i="6"/>
  <c r="AG563" i="6"/>
  <c r="AJ563" i="6"/>
  <c r="AD555" i="6"/>
  <c r="AG555" i="6"/>
  <c r="AJ555" i="6"/>
  <c r="AD547" i="6"/>
  <c r="AG547" i="6"/>
  <c r="AJ547" i="6"/>
  <c r="AJ624" i="6"/>
  <c r="AG624" i="6"/>
  <c r="AD624" i="6"/>
  <c r="AJ574" i="6"/>
  <c r="AG574" i="6"/>
  <c r="AD574" i="6"/>
  <c r="AD588" i="6"/>
  <c r="AJ588" i="6"/>
  <c r="AG588" i="6"/>
  <c r="AJ584" i="6"/>
  <c r="AG584" i="6"/>
  <c r="AD584" i="6"/>
  <c r="AG717" i="6"/>
  <c r="AD717" i="6"/>
  <c r="AJ717" i="6"/>
  <c r="AD567" i="6"/>
  <c r="AG567" i="6"/>
  <c r="AJ567" i="6"/>
  <c r="AD551" i="6"/>
  <c r="AG551" i="6"/>
  <c r="AJ551" i="6"/>
  <c r="AG600" i="6"/>
  <c r="AJ600" i="6"/>
  <c r="AD600" i="6"/>
  <c r="AD730" i="6"/>
  <c r="AJ730" i="6"/>
  <c r="AG730" i="6"/>
  <c r="AD734" i="6"/>
  <c r="AJ734" i="6"/>
  <c r="AG734" i="6"/>
  <c r="AG749" i="6"/>
  <c r="AD749" i="6"/>
  <c r="AJ749" i="6"/>
  <c r="AD714" i="6"/>
  <c r="AG714" i="6"/>
  <c r="AJ714" i="6"/>
  <c r="AD674" i="6"/>
  <c r="AJ674" i="6"/>
  <c r="AG674" i="6"/>
  <c r="AD633" i="6"/>
  <c r="AG633" i="6"/>
  <c r="AJ633" i="6"/>
  <c r="AG569" i="6"/>
  <c r="AD569" i="6"/>
  <c r="AJ569" i="6"/>
  <c r="AG561" i="6"/>
  <c r="AD561" i="6"/>
  <c r="AJ561" i="6"/>
  <c r="AG553" i="6"/>
  <c r="AD553" i="6"/>
  <c r="AJ553" i="6"/>
  <c r="AJ618" i="6"/>
  <c r="AG618" i="6"/>
  <c r="AD618" i="6"/>
  <c r="AJ653" i="6"/>
  <c r="AD653" i="6"/>
  <c r="AG653" i="6"/>
  <c r="AD660" i="6"/>
  <c r="AJ660" i="6"/>
  <c r="AG660" i="6"/>
  <c r="AD577" i="6"/>
  <c r="AJ577" i="6"/>
  <c r="AG577" i="6"/>
  <c r="AJ675" i="6"/>
  <c r="AG675" i="6"/>
  <c r="AD675" i="6"/>
  <c r="AG576" i="6"/>
  <c r="AJ576" i="6"/>
  <c r="AD576" i="6"/>
  <c r="AJ636" i="6"/>
  <c r="AD636" i="6"/>
  <c r="AG636" i="6"/>
  <c r="AD710" i="6"/>
  <c r="AJ710" i="6"/>
  <c r="AG710" i="6"/>
  <c r="AG603" i="6"/>
  <c r="AD603" i="6"/>
  <c r="AJ603" i="6"/>
  <c r="AD694" i="6"/>
  <c r="AJ694" i="6"/>
  <c r="AG694" i="6"/>
  <c r="AD770" i="6"/>
  <c r="AG770" i="6"/>
  <c r="AJ770" i="6"/>
  <c r="AG761" i="6"/>
  <c r="AD761" i="6"/>
  <c r="AJ761" i="6"/>
  <c r="AD691" i="6"/>
  <c r="AJ691" i="6"/>
  <c r="AG691" i="6"/>
  <c r="AG582" i="6"/>
  <c r="AJ582" i="6"/>
  <c r="AD582" i="6"/>
  <c r="AD578" i="6"/>
  <c r="AJ578" i="6"/>
  <c r="AG578" i="6"/>
  <c r="AD610" i="6"/>
  <c r="AJ610" i="6"/>
  <c r="AG610" i="6"/>
  <c r="AJ652" i="6"/>
  <c r="AG652" i="6"/>
  <c r="AD652" i="6"/>
  <c r="AD614" i="6"/>
  <c r="AJ614" i="6"/>
  <c r="AG614" i="6"/>
  <c r="AD581" i="6"/>
  <c r="AG581" i="6"/>
  <c r="AJ581" i="6"/>
  <c r="AJ655" i="6"/>
  <c r="AG655" i="6"/>
  <c r="AD655" i="6"/>
  <c r="AJ682" i="6"/>
  <c r="AD682" i="6"/>
  <c r="AG682" i="6"/>
  <c r="AD722" i="6"/>
  <c r="AJ722" i="6"/>
  <c r="AG722" i="6"/>
  <c r="AG667" i="6"/>
  <c r="AD667" i="6"/>
  <c r="AJ667" i="6"/>
  <c r="AD570" i="6"/>
  <c r="AJ570" i="6"/>
  <c r="AG570" i="6"/>
  <c r="AJ604" i="6"/>
  <c r="AD604" i="6"/>
  <c r="AG604" i="6"/>
  <c r="AD742" i="6"/>
  <c r="AG742" i="6"/>
  <c r="AJ742" i="6"/>
  <c r="AG765" i="6"/>
  <c r="AD765" i="6"/>
  <c r="AJ765" i="6"/>
  <c r="AG753" i="6"/>
  <c r="AD753" i="6"/>
  <c r="AJ753" i="6"/>
  <c r="AG701" i="6"/>
  <c r="AD701" i="6"/>
  <c r="AJ701" i="6"/>
  <c r="AG651" i="6"/>
  <c r="AD651" i="6"/>
  <c r="AJ651" i="6"/>
  <c r="AD718" i="6"/>
  <c r="AJ718" i="6"/>
  <c r="AG718" i="6"/>
  <c r="AD628" i="6"/>
  <c r="AG628" i="6"/>
  <c r="AJ628" i="6"/>
  <c r="AG733" i="6"/>
  <c r="AD733" i="6"/>
  <c r="AJ733" i="6"/>
  <c r="AJ586" i="6"/>
  <c r="AG586" i="6"/>
  <c r="AD586" i="6"/>
  <c r="AG709" i="6"/>
  <c r="AD709" i="6"/>
  <c r="AJ709" i="6"/>
  <c r="AD637" i="6"/>
  <c r="AG637" i="6"/>
  <c r="AJ637" i="6"/>
  <c r="AD566" i="6"/>
  <c r="AJ566" i="6"/>
  <c r="AG566" i="6"/>
  <c r="AD690" i="6"/>
  <c r="AJ690" i="6"/>
  <c r="AG690" i="6"/>
  <c r="AJ605" i="6"/>
  <c r="AD605" i="6"/>
  <c r="AG605" i="6"/>
  <c r="AG592" i="6"/>
  <c r="AD592" i="6"/>
  <c r="AJ592" i="6"/>
</calcChain>
</file>

<file path=xl/sharedStrings.xml><?xml version="1.0" encoding="utf-8"?>
<sst xmlns="http://schemas.openxmlformats.org/spreadsheetml/2006/main" count="9163" uniqueCount="3398">
  <si>
    <t>Country</t>
  </si>
  <si>
    <t>Turkiye</t>
  </si>
  <si>
    <t>Italy</t>
  </si>
  <si>
    <t>Mauritius</t>
  </si>
  <si>
    <t>Vanuatu</t>
  </si>
  <si>
    <t>Malaysia</t>
  </si>
  <si>
    <t>China</t>
  </si>
  <si>
    <t>Singapore</t>
  </si>
  <si>
    <t>Japan</t>
  </si>
  <si>
    <t>Vietnam</t>
  </si>
  <si>
    <t>Albania</t>
  </si>
  <si>
    <t>Philippines</t>
  </si>
  <si>
    <t>United Kingdom</t>
  </si>
  <si>
    <t>Netherlands</t>
  </si>
  <si>
    <t>Thailand</t>
  </si>
  <si>
    <t>Hong Kong</t>
  </si>
  <si>
    <t>Sri Lanka</t>
  </si>
  <si>
    <t>Trinidad</t>
  </si>
  <si>
    <t>Republic of Korea</t>
  </si>
  <si>
    <t>United States</t>
  </si>
  <si>
    <t>Portugal</t>
  </si>
  <si>
    <t>Malta</t>
  </si>
  <si>
    <t>Indonesia</t>
  </si>
  <si>
    <t>Hungary</t>
  </si>
  <si>
    <t>Germany</t>
  </si>
  <si>
    <t>Greece</t>
  </si>
  <si>
    <t>Cabo Verde</t>
  </si>
  <si>
    <t>Taiwan</t>
  </si>
  <si>
    <t>Switzerland</t>
  </si>
  <si>
    <t>India</t>
  </si>
  <si>
    <t>Peru</t>
  </si>
  <si>
    <t>Mexico</t>
  </si>
  <si>
    <t>Israel</t>
  </si>
  <si>
    <t>Spain</t>
  </si>
  <si>
    <t>Guatemala</t>
  </si>
  <si>
    <t>South Africa</t>
  </si>
  <si>
    <t>Saudi Arabia</t>
  </si>
  <si>
    <t>Brazil</t>
  </si>
  <si>
    <t>Argentina</t>
  </si>
  <si>
    <t>Kenya</t>
  </si>
  <si>
    <t>Iceland</t>
  </si>
  <si>
    <t>Egypt</t>
  </si>
  <si>
    <t>Cyprus</t>
  </si>
  <si>
    <t>October 2024 version</t>
  </si>
  <si>
    <t>No</t>
  </si>
  <si>
    <t>Training Location</t>
  </si>
  <si>
    <t>City, State</t>
  </si>
  <si>
    <t>Gender</t>
  </si>
  <si>
    <t>License 
Degree</t>
  </si>
  <si>
    <t>Work experience 
in Certification</t>
  </si>
  <si>
    <t>Understanding 
of Tourism (1~10)</t>
  </si>
  <si>
    <t>Work experience 
in Tourism</t>
  </si>
  <si>
    <t>ISO 
9001</t>
  </si>
  <si>
    <t>ISO 
14001</t>
  </si>
  <si>
    <t>ISO 
45001</t>
  </si>
  <si>
    <t>Other
Certification</t>
  </si>
  <si>
    <t>Auditor Full
Name</t>
  </si>
  <si>
    <t>STTP Training 
Score</t>
  </si>
  <si>
    <t>Auditor Initial 
Exam Score</t>
  </si>
  <si>
    <t>Auditor Re-take 
Exam Score</t>
  </si>
  <si>
    <t>Written Exam
Result</t>
  </si>
  <si>
    <t>Hotel
Qualification</t>
  </si>
  <si>
    <t>Certificate
Number</t>
  </si>
  <si>
    <t>TO
Qualification</t>
  </si>
  <si>
    <t>Destination
Qualification</t>
  </si>
  <si>
    <t>Athens, Greece</t>
  </si>
  <si>
    <t>AT1606-Greece</t>
  </si>
  <si>
    <t>Sustainable Tourism Training Program (STTP)</t>
  </si>
  <si>
    <t>BAKARIS</t>
  </si>
  <si>
    <t>NIKOS</t>
  </si>
  <si>
    <t>Pass</t>
  </si>
  <si>
    <t>In the Process of Mock Audit (H)</t>
  </si>
  <si>
    <t>In the Process of Mock Audit (TO)</t>
  </si>
  <si>
    <t>COBEN</t>
  </si>
  <si>
    <t>ANNE</t>
  </si>
  <si>
    <t>COROVESSI</t>
  </si>
  <si>
    <t>DIMITRA</t>
  </si>
  <si>
    <t>DELF</t>
  </si>
  <si>
    <t>JACK</t>
  </si>
  <si>
    <t>DERVISKACLIC</t>
  </si>
  <si>
    <t>SNJERANS</t>
  </si>
  <si>
    <t>KARAMPASIS</t>
  </si>
  <si>
    <t>IOANNIS</t>
  </si>
  <si>
    <t>MALEGANOS</t>
  </si>
  <si>
    <t>JOHN</t>
  </si>
  <si>
    <t>MANAGOUDIS</t>
  </si>
  <si>
    <t>DIMITRIS</t>
  </si>
  <si>
    <t>MANIATOGIANNIS</t>
  </si>
  <si>
    <t>ILIAS</t>
  </si>
  <si>
    <t>PAVLOS</t>
  </si>
  <si>
    <t>SOFIANOPOULOS</t>
  </si>
  <si>
    <t>SYRIGOU</t>
  </si>
  <si>
    <t>MATOULA</t>
  </si>
  <si>
    <t>WEERT</t>
  </si>
  <si>
    <t>PETER DE</t>
  </si>
  <si>
    <t>Bangkok (CU)</t>
  </si>
  <si>
    <t>AT1702-CU Bangkok</t>
  </si>
  <si>
    <t>Sustainable Tourism Training Program (STTP) H and TO</t>
  </si>
  <si>
    <t>Sally</t>
  </si>
  <si>
    <t>Lee</t>
  </si>
  <si>
    <t>slee@controlunion.com</t>
  </si>
  <si>
    <t>Control Union</t>
  </si>
  <si>
    <t>Authorize as Hotel Auditor</t>
  </si>
  <si>
    <t>Authorize as Tour Operator Auditor</t>
  </si>
  <si>
    <t>Ching Yuen</t>
  </si>
  <si>
    <t>Wong</t>
  </si>
  <si>
    <t>cywong@controlunion.com</t>
  </si>
  <si>
    <t>Ashok</t>
  </si>
  <si>
    <t>Kumar</t>
  </si>
  <si>
    <t>akumar@controlunion.com</t>
  </si>
  <si>
    <t>Sheung Wan</t>
  </si>
  <si>
    <t>Mohammad Faiz</t>
  </si>
  <si>
    <t>Zaini</t>
  </si>
  <si>
    <t>mfzaini@controlunion.com</t>
  </si>
  <si>
    <t>South Jakarta</t>
  </si>
  <si>
    <t>SHUKRINA</t>
  </si>
  <si>
    <t>ABDUL RAHMAN</t>
  </si>
  <si>
    <t>sarahman@controlunion.com</t>
  </si>
  <si>
    <t>Yangon</t>
  </si>
  <si>
    <t>Lorenz Flordalyn</t>
  </si>
  <si>
    <t>Tolentino</t>
  </si>
  <si>
    <t>ltolentino@controlunion.com</t>
  </si>
  <si>
    <t>Calgary</t>
  </si>
  <si>
    <t>Roxanne</t>
  </si>
  <si>
    <t>Tan</t>
  </si>
  <si>
    <t>rtan@controlunion.com</t>
  </si>
  <si>
    <t>Helsinki</t>
  </si>
  <si>
    <t>Seth</t>
  </si>
  <si>
    <t>Zhiyu Wang</t>
  </si>
  <si>
    <t>sethzy@controlunion.com</t>
  </si>
  <si>
    <t>München</t>
  </si>
  <si>
    <t>Diana</t>
  </si>
  <si>
    <t>Kim</t>
  </si>
  <si>
    <t>dianakim@controlunion.com</t>
  </si>
  <si>
    <t>the Hague</t>
  </si>
  <si>
    <t>Shashie Gayantha</t>
  </si>
  <si>
    <t>Mallikage</t>
  </si>
  <si>
    <t>sgayantha@controlunion.com</t>
  </si>
  <si>
    <t>Breda</t>
  </si>
  <si>
    <t>Mai Thanh</t>
  </si>
  <si>
    <t>Nguyen</t>
  </si>
  <si>
    <t>maintt@controlunion.com</t>
  </si>
  <si>
    <t>Ljubljana</t>
  </si>
  <si>
    <t>Thao Au</t>
  </si>
  <si>
    <t>Phuong</t>
  </si>
  <si>
    <t>apthao@onepeterson.com</t>
  </si>
  <si>
    <t>Madrid</t>
  </si>
  <si>
    <t>Dalfsen, Netherlands (CU)</t>
  </si>
  <si>
    <t>AT1702-CU Netherlands</t>
  </si>
  <si>
    <t>Gonzalo</t>
  </si>
  <si>
    <t>Viale</t>
  </si>
  <si>
    <t>gviale@controlunion.com</t>
  </si>
  <si>
    <t>Buenos Aires</t>
  </si>
  <si>
    <t>Hanna</t>
  </si>
  <si>
    <t>Buck</t>
  </si>
  <si>
    <t>hbuck@controlunion.com</t>
  </si>
  <si>
    <t>Berlin</t>
  </si>
  <si>
    <t>Carmen</t>
  </si>
  <si>
    <t>Schmidt</t>
  </si>
  <si>
    <t>cschmidt@controlunion.com</t>
  </si>
  <si>
    <t>Anne</t>
  </si>
  <si>
    <t>Cobben - Da Costa</t>
  </si>
  <si>
    <t>acobben@controlunion.com</t>
  </si>
  <si>
    <t>ZWOLLE</t>
  </si>
  <si>
    <t>Ahmet Efe</t>
  </si>
  <si>
    <t>Ince</t>
  </si>
  <si>
    <t>aeince@controlunion.com</t>
  </si>
  <si>
    <t>Izmir</t>
  </si>
  <si>
    <t>Aslı</t>
  </si>
  <si>
    <t>Üründül</t>
  </si>
  <si>
    <t>aoyel@controlunion.com</t>
  </si>
  <si>
    <t>Istanbul</t>
  </si>
  <si>
    <t>Whitney</t>
  </si>
  <si>
    <t>White</t>
  </si>
  <si>
    <t>wwhite@controlunion.com</t>
  </si>
  <si>
    <t>Atlanta</t>
  </si>
  <si>
    <t>Eugenio</t>
  </si>
  <si>
    <t>Svolinski</t>
  </si>
  <si>
    <t>esvolinski@controlunion.com.br</t>
  </si>
  <si>
    <t>São Paulo</t>
  </si>
  <si>
    <t>Fail</t>
  </si>
  <si>
    <t>Vita</t>
  </si>
  <si>
    <t>Alyason</t>
  </si>
  <si>
    <t>vitaalyason@gmail.com</t>
  </si>
  <si>
    <t>Nazareth Illit</t>
  </si>
  <si>
    <t>Euplio</t>
  </si>
  <si>
    <t>Cacciola</t>
  </si>
  <si>
    <t>ecacciola@controlunion.com</t>
  </si>
  <si>
    <t>Rome</t>
  </si>
  <si>
    <t>Melis</t>
  </si>
  <si>
    <t>Seven</t>
  </si>
  <si>
    <t>melis.seven@hotmail.com</t>
  </si>
  <si>
    <t>Geesje</t>
  </si>
  <si>
    <t>de Jong-Kooij</t>
  </si>
  <si>
    <t>gdjong@c-plus.nl</t>
  </si>
  <si>
    <t>Roden</t>
  </si>
  <si>
    <t>Manuel</t>
  </si>
  <si>
    <t>Garcia</t>
  </si>
  <si>
    <t>mgarcia@controlunion.com</t>
  </si>
  <si>
    <t>LIMA</t>
  </si>
  <si>
    <t>Zhivko</t>
  </si>
  <si>
    <t>Bogdanov</t>
  </si>
  <si>
    <t>zbogdanov@controlunion.com</t>
  </si>
  <si>
    <t>Franco</t>
  </si>
  <si>
    <t>Costantini</t>
  </si>
  <si>
    <t>fcostantini@controlunion.com</t>
  </si>
  <si>
    <t>Steven</t>
  </si>
  <si>
    <t>Hodgson</t>
  </si>
  <si>
    <t>Shodgson@controlunion.com</t>
  </si>
  <si>
    <t>Green Destinations</t>
  </si>
  <si>
    <t>AT1705-GD</t>
  </si>
  <si>
    <t>Sustainable Tourism Training Program (STTP) D</t>
  </si>
  <si>
    <t>Karma</t>
  </si>
  <si>
    <t>Tshering</t>
  </si>
  <si>
    <t>ecocallbhutan@gmail.com</t>
  </si>
  <si>
    <t>Bhutan</t>
  </si>
  <si>
    <t>Authorize as Destination Auditor</t>
  </si>
  <si>
    <t>Magdalena</t>
  </si>
  <si>
    <t>Muir</t>
  </si>
  <si>
    <t>etw62554@yahoo.com</t>
  </si>
  <si>
    <t>Canada</t>
  </si>
  <si>
    <t>Pekka</t>
  </si>
  <si>
    <t>Alhojärvi</t>
  </si>
  <si>
    <t>pekka.alhojarvi@mmm.fi</t>
  </si>
  <si>
    <t>Finland</t>
  </si>
  <si>
    <t>Elizaveta</t>
  </si>
  <si>
    <t>Ragozina</t>
  </si>
  <si>
    <t>elizaveta.ragozina@myy.haaga-helia.fi</t>
  </si>
  <si>
    <t>Fang Fang (Nora)</t>
  </si>
  <si>
    <t>Shih</t>
  </si>
  <si>
    <t>shihfangfang@gmail.com</t>
  </si>
  <si>
    <t>Nahar</t>
  </si>
  <si>
    <t>Muhammed</t>
  </si>
  <si>
    <t>naharj@gmail.com</t>
  </si>
  <si>
    <t>PATHANAMTHITTA DISTRICT</t>
  </si>
  <si>
    <t>Ekaterina</t>
  </si>
  <si>
    <t>Larionova</t>
  </si>
  <si>
    <t>larionovaes.1990@gmail.com</t>
  </si>
  <si>
    <t>Malou</t>
  </si>
  <si>
    <t>van Kempen</t>
  </si>
  <si>
    <t>malou_van_kempen@hotmail.com</t>
  </si>
  <si>
    <t>Colombo 07</t>
  </si>
  <si>
    <t>Tom</t>
  </si>
  <si>
    <t>van Ebbenhorst</t>
  </si>
  <si>
    <t>t.teng@outlook.com</t>
  </si>
  <si>
    <t>Bangkok</t>
  </si>
  <si>
    <t>Hugo</t>
  </si>
  <si>
    <t>de Jong</t>
  </si>
  <si>
    <t>hugo@greendestinations.info</t>
  </si>
  <si>
    <t>Ilario</t>
  </si>
  <si>
    <t>Ianni</t>
  </si>
  <si>
    <t>ilario@greendestinations.info</t>
  </si>
  <si>
    <t>Marloes</t>
  </si>
  <si>
    <t>Van de Goor</t>
  </si>
  <si>
    <t>cvandegoor@g.harvard.edu</t>
  </si>
  <si>
    <t>Albert</t>
  </si>
  <si>
    <t>Salman</t>
  </si>
  <si>
    <t>albert@greendestinations.info</t>
  </si>
  <si>
    <t>Guido</t>
  </si>
  <si>
    <t>Klep</t>
  </si>
  <si>
    <t>guido@sustainio.nl</t>
  </si>
  <si>
    <t>Ho Chi Minh City</t>
  </si>
  <si>
    <t>Heidi</t>
  </si>
  <si>
    <t>vd Watt</t>
  </si>
  <si>
    <t>heidi@edgetourism.com</t>
  </si>
  <si>
    <t>New Zealand</t>
  </si>
  <si>
    <t>Thimphu</t>
  </si>
  <si>
    <t>Henrique</t>
  </si>
  <si>
    <t>Ramos</t>
  </si>
  <si>
    <t>henrique.ramos@seaexpert-azores.com</t>
  </si>
  <si>
    <t>Porvoo</t>
  </si>
  <si>
    <t>Tina H.</t>
  </si>
  <si>
    <t>Zakonjšek</t>
  </si>
  <si>
    <t>tina@goodplace.si</t>
  </si>
  <si>
    <t>Slovenia</t>
  </si>
  <si>
    <t>Ahmedabad</t>
  </si>
  <si>
    <t>Ángela</t>
  </si>
  <si>
    <t>Díaz Martín</t>
  </si>
  <si>
    <t>angeladiazmartin5@gmail.com</t>
  </si>
  <si>
    <t>Amsterdam</t>
  </si>
  <si>
    <t>Jon</t>
  </si>
  <si>
    <t>Proctor</t>
  </si>
  <si>
    <t>jon@green-tourism.com</t>
  </si>
  <si>
    <t>Renswoude</t>
  </si>
  <si>
    <t>Gordon</t>
  </si>
  <si>
    <t>Sillence</t>
  </si>
  <si>
    <t>gordon.sillence@gmail.com</t>
  </si>
  <si>
    <t>Palmerston North</t>
  </si>
  <si>
    <t>Hong Kong (Infinity)</t>
  </si>
  <si>
    <t>AT1710-Hong Kong</t>
  </si>
  <si>
    <t>Tianjun</t>
  </si>
  <si>
    <t>LI</t>
  </si>
  <si>
    <t>tianjun.li@cn.bureauveritas.com</t>
  </si>
  <si>
    <t>Bureau Veritas</t>
  </si>
  <si>
    <t>Yan</t>
  </si>
  <si>
    <t>LIU</t>
  </si>
  <si>
    <t>william.liu@cn.bureauveritas.com</t>
  </si>
  <si>
    <t>Fengxian</t>
  </si>
  <si>
    <t>ZOU</t>
  </si>
  <si>
    <t>fanny.zou@cn.bureauveritas.com</t>
  </si>
  <si>
    <t>Shuaijun</t>
  </si>
  <si>
    <t>ZHU</t>
  </si>
  <si>
    <t>jackzhu2008@163.com</t>
  </si>
  <si>
    <t>Alex</t>
  </si>
  <si>
    <t>bliu1969@qq.com</t>
  </si>
  <si>
    <t>?</t>
  </si>
  <si>
    <t>Kin Pong Marvin</t>
  </si>
  <si>
    <t>NG</t>
  </si>
  <si>
    <t>marvin-kp.ng@hk.bureauveritas.com</t>
  </si>
  <si>
    <t>Vireo (Auditor)</t>
  </si>
  <si>
    <t>AT1712-Vireo</t>
  </si>
  <si>
    <t>Luigi</t>
  </si>
  <si>
    <t>Mazzaglia</t>
  </si>
  <si>
    <t>luigi.mazzaglia@vireosrl.it</t>
  </si>
  <si>
    <t>Vireo Sustainable Certification Sdn. Bhd.</t>
  </si>
  <si>
    <t>Daniele</t>
  </si>
  <si>
    <t>Bettiati</t>
  </si>
  <si>
    <t>daniele.bettiati@vireosrl.it</t>
  </si>
  <si>
    <t>Valeria</t>
  </si>
  <si>
    <t>Volpe</t>
  </si>
  <si>
    <t>valeria.volpe@vireosrl.it</t>
  </si>
  <si>
    <t>Eddy</t>
  </si>
  <si>
    <t>Papais</t>
  </si>
  <si>
    <t>eddy.papais@vireosrl.it</t>
  </si>
  <si>
    <t>Klang</t>
  </si>
  <si>
    <t>Elena</t>
  </si>
  <si>
    <t>Dalla Valle</t>
  </si>
  <si>
    <t>elena.dallavalle@vireosrl.it</t>
  </si>
  <si>
    <t>Warmond</t>
  </si>
  <si>
    <t>GICIA (Auditor)</t>
  </si>
  <si>
    <t>AT1802-GICIA</t>
  </si>
  <si>
    <t>Taruna</t>
  </si>
  <si>
    <t>Singh</t>
  </si>
  <si>
    <t>taruna@gicia.org</t>
  </si>
  <si>
    <t>GICIA India Pvt. Ltd.</t>
  </si>
  <si>
    <t>Shovans</t>
  </si>
  <si>
    <t>Das</t>
  </si>
  <si>
    <t>shovans@gicia.org</t>
  </si>
  <si>
    <t>Deepali</t>
  </si>
  <si>
    <t>Rautela</t>
  </si>
  <si>
    <t>deepali.rautela@nccf.in</t>
  </si>
  <si>
    <t>Shilpa</t>
  </si>
  <si>
    <t>Naryal</t>
  </si>
  <si>
    <t>shilpa@gicia.org</t>
  </si>
  <si>
    <t>Teena</t>
  </si>
  <si>
    <t>Antil</t>
  </si>
  <si>
    <t>Teena.antil@gicia.org</t>
  </si>
  <si>
    <t>Ankur</t>
  </si>
  <si>
    <t>Nautiyal</t>
  </si>
  <si>
    <t>Ankur.nautiyal@gicia.org</t>
  </si>
  <si>
    <t>Nidhi</t>
  </si>
  <si>
    <t>Chaudhary</t>
  </si>
  <si>
    <t>nidhi@gicia.org</t>
  </si>
  <si>
    <t>Port Vila, Vanuatu</t>
  </si>
  <si>
    <t>AT1901-Vanuatu</t>
  </si>
  <si>
    <t>GSTC Criteria for industry (H)</t>
  </si>
  <si>
    <t>Mark</t>
  </si>
  <si>
    <t>Kalotap</t>
  </si>
  <si>
    <t>mkalotap@vanuatu.gov.vu</t>
  </si>
  <si>
    <t>Department of Tourism</t>
  </si>
  <si>
    <t>Lois</t>
  </si>
  <si>
    <t>Delattre</t>
  </si>
  <si>
    <t>lemotelhac@gmail.com</t>
  </si>
  <si>
    <t>Esline</t>
  </si>
  <si>
    <t>Turner</t>
  </si>
  <si>
    <t>jet2000@vanuatu.com.vu</t>
  </si>
  <si>
    <t>Tseung Kwan O</t>
  </si>
  <si>
    <t>Fredrick</t>
  </si>
  <si>
    <t>Maclean</t>
  </si>
  <si>
    <t>frmaclean@gmail.com</t>
  </si>
  <si>
    <t>Mongkok</t>
  </si>
  <si>
    <t>Elma</t>
  </si>
  <si>
    <t>Didas</t>
  </si>
  <si>
    <t>edidas@vanuatu.gov.vu</t>
  </si>
  <si>
    <t>Padova</t>
  </si>
  <si>
    <t>Sereima</t>
  </si>
  <si>
    <t>Kaun</t>
  </si>
  <si>
    <t>sskaun1@gmail.com</t>
  </si>
  <si>
    <t>Willie</t>
  </si>
  <si>
    <t>Tapasei</t>
  </si>
  <si>
    <t>williek.tapasei@gmail.com</t>
  </si>
  <si>
    <t>Ines Leimalu</t>
  </si>
  <si>
    <t>ines.tapasei@gmail.com</t>
  </si>
  <si>
    <t>Nadia</t>
  </si>
  <si>
    <t>Kanegai-Didou</t>
  </si>
  <si>
    <t>njkanegai@gmail.com</t>
  </si>
  <si>
    <t>Venezia</t>
  </si>
  <si>
    <t>Tiro</t>
  </si>
  <si>
    <t>Leo</t>
  </si>
  <si>
    <t>tleo@vanuatu.gov.vu</t>
  </si>
  <si>
    <t>Amos</t>
  </si>
  <si>
    <t>Ronnie</t>
  </si>
  <si>
    <t>aronnie@vanuatu.gov.vu</t>
  </si>
  <si>
    <t>Almonique</t>
  </si>
  <si>
    <t>Wells</t>
  </si>
  <si>
    <t>awseule@vanuatu.gov.vu</t>
  </si>
  <si>
    <t>Hazel</t>
  </si>
  <si>
    <t>Kirkham</t>
  </si>
  <si>
    <t>hazel@breadfruitconsulting.com</t>
  </si>
  <si>
    <t>Mereana</t>
  </si>
  <si>
    <t>Mills</t>
  </si>
  <si>
    <t>mereanamills@gmail.com</t>
  </si>
  <si>
    <t>Sebastian</t>
  </si>
  <si>
    <t>Bador</t>
  </si>
  <si>
    <t>sbador@vanuatu.gov.vu</t>
  </si>
  <si>
    <t>Serah</t>
  </si>
  <si>
    <t>Tari</t>
  </si>
  <si>
    <t>tariserah@gmail.com</t>
  </si>
  <si>
    <t>Mackenzie</t>
  </si>
  <si>
    <t>Votausi</t>
  </si>
  <si>
    <t>reur@vanuatu.com.vu</t>
  </si>
  <si>
    <t>Reginald</t>
  </si>
  <si>
    <t>Simeon</t>
  </si>
  <si>
    <t>odorony@vanuatu.gov.vu</t>
  </si>
  <si>
    <t>New Delhi, India</t>
  </si>
  <si>
    <t>AT1903-India</t>
  </si>
  <si>
    <t>Julian</t>
  </si>
  <si>
    <t>Mathews</t>
  </si>
  <si>
    <t>julian.matthews@toftigers.org</t>
  </si>
  <si>
    <t>ToFTigers</t>
  </si>
  <si>
    <t>Pradeep</t>
  </si>
  <si>
    <t>Dadlani</t>
  </si>
  <si>
    <t>pradeepdadlani@rediffmail.com</t>
  </si>
  <si>
    <t>Head Auditor-Green Team &amp; SYCOM Projects</t>
  </si>
  <si>
    <t>Sakshi</t>
  </si>
  <si>
    <t>Bhargava</t>
  </si>
  <si>
    <t>sakshi.bhargava@gmail.com</t>
  </si>
  <si>
    <t>ToFTiger &amp; Sustainability and Certification (SYCOM Projects)</t>
  </si>
  <si>
    <t>Ritu</t>
  </si>
  <si>
    <t>Makhija</t>
  </si>
  <si>
    <t>ritu.makhija@toftindia.org</t>
  </si>
  <si>
    <t>Richa</t>
  </si>
  <si>
    <t>richa180392@gmail.com</t>
  </si>
  <si>
    <t>ToFTigers &amp; SYCOM Projects</t>
  </si>
  <si>
    <t>Nibedita</t>
  </si>
  <si>
    <t>Mukherjee</t>
  </si>
  <si>
    <t>nibedita1mukherjee@gmail.com</t>
  </si>
  <si>
    <t>V K</t>
  </si>
  <si>
    <t>Soni</t>
  </si>
  <si>
    <t>v_ksoni@yahoo.com</t>
  </si>
  <si>
    <t>Hardeep</t>
  </si>
  <si>
    <t>Sodhi</t>
  </si>
  <si>
    <t>hsodhim3@gmail.com</t>
  </si>
  <si>
    <t>Rahul</t>
  </si>
  <si>
    <t>rsinghss20@gmail.com</t>
  </si>
  <si>
    <t>Chindu</t>
  </si>
  <si>
    <t>Chandran</t>
  </si>
  <si>
    <t>chindu.chandran@yahoo.com</t>
  </si>
  <si>
    <t>Ekta</t>
  </si>
  <si>
    <t>Sharma</t>
  </si>
  <si>
    <t>sharma.ekta2510@gmail.com</t>
  </si>
  <si>
    <t>Prachi</t>
  </si>
  <si>
    <t>Gupta</t>
  </si>
  <si>
    <t>prachi.garg2793@gmail.com</t>
  </si>
  <si>
    <t>Vijay</t>
  </si>
  <si>
    <t>Kumar B</t>
  </si>
  <si>
    <t>b.vijay@axiscades.com</t>
  </si>
  <si>
    <t>Sahil</t>
  </si>
  <si>
    <t>sahildadlani555@gmail.com</t>
  </si>
  <si>
    <t>Bangkok, Thailand</t>
  </si>
  <si>
    <t>AT1906-Thailand</t>
  </si>
  <si>
    <t>GSTC Criteria for Destination</t>
  </si>
  <si>
    <t>Rungrawee</t>
  </si>
  <si>
    <t>Jitpakdee</t>
  </si>
  <si>
    <t>rungrawee.wms@gmail.com</t>
  </si>
  <si>
    <t>DASTA</t>
  </si>
  <si>
    <t>Onanong</t>
  </si>
  <si>
    <t>Cheablam</t>
  </si>
  <si>
    <t>conanong64@gmail.com</t>
  </si>
  <si>
    <t>Sukhuman</t>
  </si>
  <si>
    <t>Klamsaengsai</t>
  </si>
  <si>
    <t>ksukhuma@mail.wu.ac.th</t>
  </si>
  <si>
    <t>Boontaree</t>
  </si>
  <si>
    <t>Chanklap</t>
  </si>
  <si>
    <t>boontareec@gmail.com</t>
  </si>
  <si>
    <t>Check the Exam Result</t>
  </si>
  <si>
    <t>Pairote</t>
  </si>
  <si>
    <t>Nualnoom</t>
  </si>
  <si>
    <t>npairote@gmail.com</t>
  </si>
  <si>
    <t>Wiriya</t>
  </si>
  <si>
    <t>Sibunruang</t>
  </si>
  <si>
    <t>porkaew_w@hotmail.com</t>
  </si>
  <si>
    <t>Paranee</t>
  </si>
  <si>
    <t>Boonchai</t>
  </si>
  <si>
    <t>toparanee@gmail.com</t>
  </si>
  <si>
    <t>Mathinee</t>
  </si>
  <si>
    <t>Khotdee</t>
  </si>
  <si>
    <t>Mathinee.k@msu.ac.th</t>
  </si>
  <si>
    <t>Pakpong</t>
  </si>
  <si>
    <t>Sriprasert</t>
  </si>
  <si>
    <t>pakpong.s@msu.ac.th</t>
  </si>
  <si>
    <t>Dr.Nanthanat</t>
  </si>
  <si>
    <t>nanthanat@msu.ac.th</t>
  </si>
  <si>
    <t>Dr. Sirisak</t>
  </si>
  <si>
    <t>Laochankham</t>
  </si>
  <si>
    <t>sirisaklao@kku.ac.th</t>
  </si>
  <si>
    <t>Dr. WIMONSIRI</t>
  </si>
  <si>
    <t>SAENGKROD</t>
  </si>
  <si>
    <t>wimonsa@kku.ac.th</t>
  </si>
  <si>
    <t>Charles</t>
  </si>
  <si>
    <t>Ruangthamsing</t>
  </si>
  <si>
    <t>jnarin@kku.ac.th</t>
  </si>
  <si>
    <t>Narongdet</t>
  </si>
  <si>
    <t>Mahasirikul</t>
  </si>
  <si>
    <t>Narongdet@kku.ac.th</t>
  </si>
  <si>
    <t>Nishapan</t>
  </si>
  <si>
    <t>Intarapanich</t>
  </si>
  <si>
    <t>nishin@kku.ac.th</t>
  </si>
  <si>
    <t>Sanchai</t>
  </si>
  <si>
    <t>Kiatsongchai</t>
  </si>
  <si>
    <t>sankiet@hotmail.com</t>
  </si>
  <si>
    <t>Warakorn</t>
  </si>
  <si>
    <t>Jainoi</t>
  </si>
  <si>
    <t>warakorn.jainoi@gmail.com</t>
  </si>
  <si>
    <t>Anucha</t>
  </si>
  <si>
    <t>Wilaikaew</t>
  </si>
  <si>
    <t>wanucha@hotmail.com</t>
  </si>
  <si>
    <t>Yanin</t>
  </si>
  <si>
    <t>Thongmak</t>
  </si>
  <si>
    <t>yanin_ph14@hotmail.com</t>
  </si>
  <si>
    <t>Vanlop</t>
  </si>
  <si>
    <t>Thathong</t>
  </si>
  <si>
    <t>vanlop.lru@gmail.com</t>
  </si>
  <si>
    <t>Dr.Sivathida</t>
  </si>
  <si>
    <t>Phumiworramunee</t>
  </si>
  <si>
    <t>sivathida@gmail.com</t>
  </si>
  <si>
    <t>Vanarat</t>
  </si>
  <si>
    <t>Boontum</t>
  </si>
  <si>
    <t>inkgy.t770@gmail.com</t>
  </si>
  <si>
    <t>Dr.Promchira</t>
  </si>
  <si>
    <t>Chaola</t>
  </si>
  <si>
    <t>Faiijung1127@gmail.com</t>
  </si>
  <si>
    <t>Under Traineeship (D)</t>
  </si>
  <si>
    <t>Chanissra</t>
  </si>
  <si>
    <t>Phetpisatsak</t>
  </si>
  <si>
    <t>chanissra.ph@rmuti.ac.th</t>
  </si>
  <si>
    <t>Tarika</t>
  </si>
  <si>
    <t>Rattanasopa</t>
  </si>
  <si>
    <t>tarika.tj@gmail.com</t>
  </si>
  <si>
    <t>Krittipat</t>
  </si>
  <si>
    <t>Pitchayadejanant</t>
  </si>
  <si>
    <t>krittipat@go.buu.ac.th</t>
  </si>
  <si>
    <t>Parinya</t>
  </si>
  <si>
    <t>Nakpathom</t>
  </si>
  <si>
    <t>boontoob@hotmail.com​</t>
  </si>
  <si>
    <t>Sermsit</t>
  </si>
  <si>
    <t>Soisodsri</t>
  </si>
  <si>
    <t>sermsit@buu.ac.th</t>
  </si>
  <si>
    <t>Natthakan</t>
  </si>
  <si>
    <t>Pruksorranan</t>
  </si>
  <si>
    <t>goongnatthakan@gmail.com</t>
  </si>
  <si>
    <t>Sanon</t>
  </si>
  <si>
    <t>Anantanond</t>
  </si>
  <si>
    <t>s_anantanond@hotmsil.com</t>
  </si>
  <si>
    <t>Tarittawan</t>
  </si>
  <si>
    <t>Chareanporn</t>
  </si>
  <si>
    <t>tarittawan.cha@mfu.ac.th</t>
  </si>
  <si>
    <t>Vivat</t>
  </si>
  <si>
    <t>Keawdounglek</t>
  </si>
  <si>
    <t>vivat.kea@mfu.ac.th</t>
  </si>
  <si>
    <t>Suntorn</t>
  </si>
  <si>
    <t>Sudsandee</t>
  </si>
  <si>
    <t>Suntorn.sud@mfu.ac.th</t>
  </si>
  <si>
    <t>Nutteera</t>
  </si>
  <si>
    <t>Phakdeephirot</t>
  </si>
  <si>
    <t>nutteera.pha@mfu.ac.th</t>
  </si>
  <si>
    <t>Pavinee</t>
  </si>
  <si>
    <t>Chumjai</t>
  </si>
  <si>
    <t>pavinee.chu@mfu..ac.th</t>
  </si>
  <si>
    <t>In the Process of Mock Audit (D)</t>
  </si>
  <si>
    <t>Parnprae Chaoprayoon</t>
  </si>
  <si>
    <t>Udomraksasup</t>
  </si>
  <si>
    <t>Parnprae_c@gmaejo.mju.ac.th</t>
  </si>
  <si>
    <t>Savichaya Supaudomlerk</t>
  </si>
  <si>
    <t>Trirat</t>
  </si>
  <si>
    <t>Savichaya@gmaejo.mju.ac.th</t>
  </si>
  <si>
    <t>Onjana Sanchai</t>
  </si>
  <si>
    <t>Chantraprayoon</t>
  </si>
  <si>
    <t>Onjanasanchai@gmail.com</t>
  </si>
  <si>
    <t>Arunroj</t>
  </si>
  <si>
    <t>Pwongsuwan</t>
  </si>
  <si>
    <t>Arunroj1979@gmail.com</t>
  </si>
  <si>
    <t>Narin</t>
  </si>
  <si>
    <t>Sangragsa</t>
  </si>
  <si>
    <t>narin@ms.su.ac.th</t>
  </si>
  <si>
    <t>Jittasak​</t>
  </si>
  <si>
    <t>Putjorn</t>
  </si>
  <si>
    <t>naturepaw@gmail.com</t>
  </si>
  <si>
    <t>Wongladda</t>
  </si>
  <si>
    <t>Weerapaiboon</t>
  </si>
  <si>
    <t>wongladda@ms.su.ac.th</t>
  </si>
  <si>
    <t>Rachakorn</t>
  </si>
  <si>
    <t>Wachirasirodom</t>
  </si>
  <si>
    <t>rachakorn@ms.su.ac.th</t>
  </si>
  <si>
    <t>Narawadee</t>
  </si>
  <si>
    <t>Buakhwan</t>
  </si>
  <si>
    <t>bnarawadee@gmail.com</t>
  </si>
  <si>
    <t>Taweesin</t>
  </si>
  <si>
    <t>Tungseng</t>
  </si>
  <si>
    <t>taweesin.skru@gmail.com</t>
  </si>
  <si>
    <t>Morakot</t>
  </si>
  <si>
    <t>Ditta-apichai</t>
  </si>
  <si>
    <t>morakot.skru@gmail.com</t>
  </si>
  <si>
    <t>Chatirot</t>
  </si>
  <si>
    <t>Jitrugtham</t>
  </si>
  <si>
    <t>chatirot.ji@skru.ac.th</t>
  </si>
  <si>
    <t>Pariwat</t>
  </si>
  <si>
    <t>Somnuek</t>
  </si>
  <si>
    <t>Pariwats7@gmail.com</t>
  </si>
  <si>
    <t>Nawathiwa​</t>
  </si>
  <si>
    <t>Seehanam​</t>
  </si>
  <si>
    <t>Nawathiwa.s@ubu.ac.th</t>
  </si>
  <si>
    <t>Patcharee</t>
  </si>
  <si>
    <t>Thanee</t>
  </si>
  <si>
    <t>Patcharee.t@ubu.ac.th</t>
  </si>
  <si>
    <t>Kanyarat</t>
  </si>
  <si>
    <t>Srichan</t>
  </si>
  <si>
    <t>k.srichan.ubu@gmail.com</t>
  </si>
  <si>
    <t>Khampha​</t>
  </si>
  <si>
    <t>Yingkhong</t>
  </si>
  <si>
    <t>Tuy_1984@hotmail.com</t>
  </si>
  <si>
    <t>Nattinee</t>
  </si>
  <si>
    <t>Thongdee</t>
  </si>
  <si>
    <t>nattineeoh@live.com</t>
  </si>
  <si>
    <t>Kwan-isara</t>
  </si>
  <si>
    <t>Bhumisiripaiboon</t>
  </si>
  <si>
    <t>kwnisara@gmail.com</t>
  </si>
  <si>
    <t>Supaporn</t>
  </si>
  <si>
    <t>Lamwunnawong</t>
  </si>
  <si>
    <t>supaporn.l@nrru.ac.th</t>
  </si>
  <si>
    <t>Wanwisa</t>
  </si>
  <si>
    <t>Thumwicha</t>
  </si>
  <si>
    <t>wanvisa_wi@hotmail.com</t>
  </si>
  <si>
    <t>Nanthiya</t>
  </si>
  <si>
    <t>Kramklang</t>
  </si>
  <si>
    <t>nanthiyati@gmail.com</t>
  </si>
  <si>
    <t>Woradech</t>
  </si>
  <si>
    <t>Na​ Krom</t>
  </si>
  <si>
    <t>Woradechn@nu.ac.th</t>
  </si>
  <si>
    <t>Mada</t>
  </si>
  <si>
    <t>Chayathatto</t>
  </si>
  <si>
    <t>Madac@nu.ac.th</t>
  </si>
  <si>
    <t>Boonsong​</t>
  </si>
  <si>
    <t>Guayngern</t>
  </si>
  <si>
    <t>Off12bs@hotmail.com</t>
  </si>
  <si>
    <t>Petchsri</t>
  </si>
  <si>
    <t>Nonsiri</t>
  </si>
  <si>
    <t>petchsrin@gmail.com</t>
  </si>
  <si>
    <t>Jakarta, Indonesia</t>
  </si>
  <si>
    <t>AT1902-Indonesia</t>
  </si>
  <si>
    <t>Roby</t>
  </si>
  <si>
    <t>Ardiwijaya</t>
  </si>
  <si>
    <t>r_ardiwidjaja@yahoo.com</t>
  </si>
  <si>
    <t>Min of Tourism of Republic of Indonesia</t>
  </si>
  <si>
    <t>I Gede</t>
  </si>
  <si>
    <t>Ardika</t>
  </si>
  <si>
    <t>ardikaigede@gmail.com</t>
  </si>
  <si>
    <t>Mahawan</t>
  </si>
  <si>
    <t>Karuniasa</t>
  </si>
  <si>
    <t>mahawancac@yahoo.com</t>
  </si>
  <si>
    <t>Valerina</t>
  </si>
  <si>
    <t>Daniel</t>
  </si>
  <si>
    <t>valerinand@gmail.com</t>
  </si>
  <si>
    <t>Akhmad</t>
  </si>
  <si>
    <t>Saufi</t>
  </si>
  <si>
    <t>akh.saufi72@gmail.com</t>
  </si>
  <si>
    <t>Anastasia</t>
  </si>
  <si>
    <t>Manuella</t>
  </si>
  <si>
    <t>anastasia.manuella@outlook.com</t>
  </si>
  <si>
    <t>FERRY SABAM</t>
  </si>
  <si>
    <t>SAMOSIR</t>
  </si>
  <si>
    <t>ferry.sabam@swisscontact.org</t>
  </si>
  <si>
    <t>Riant</t>
  </si>
  <si>
    <t>Nugroho</t>
  </si>
  <si>
    <t>riantnd@gmail.com</t>
  </si>
  <si>
    <t>Anak Agung Gde Raka</t>
  </si>
  <si>
    <t>Dalem</t>
  </si>
  <si>
    <t>sustainablebali@yahoo.com</t>
  </si>
  <si>
    <t>Haryadi</t>
  </si>
  <si>
    <t>Darmawan</t>
  </si>
  <si>
    <t>haryadidarmawan@stp-bandung.ac.id</t>
  </si>
  <si>
    <t>Jatna</t>
  </si>
  <si>
    <t>Supriatna</t>
  </si>
  <si>
    <t>Jatna.supriatna@gmail.com</t>
  </si>
  <si>
    <t>Winda Mercedes</t>
  </si>
  <si>
    <t>Mingkid</t>
  </si>
  <si>
    <t>wmingkid@gmail.com</t>
  </si>
  <si>
    <t>Muhammad</t>
  </si>
  <si>
    <t>Baiquni</t>
  </si>
  <si>
    <t>baiquni99@gmail.com</t>
  </si>
  <si>
    <t>Frans</t>
  </si>
  <si>
    <t>Teguh, Dr., MA.</t>
  </si>
  <si>
    <t>frteguh_budpar@yahoo.com</t>
  </si>
  <si>
    <t>Nurlisa</t>
  </si>
  <si>
    <t>Ginting</t>
  </si>
  <si>
    <t>nurlisa.ginting@gmail.com</t>
  </si>
  <si>
    <t>Diena Mutiara</t>
  </si>
  <si>
    <t>Lemy</t>
  </si>
  <si>
    <t>lemydiena@gmail.com</t>
  </si>
  <si>
    <t>Amelda</t>
  </si>
  <si>
    <t>Pramezwary</t>
  </si>
  <si>
    <t>amelda.pramezwary@uph.edu</t>
  </si>
  <si>
    <t>Rita Margaretha</t>
  </si>
  <si>
    <t>Setianingsing</t>
  </si>
  <si>
    <t>rita_ms2004@yahoo.com</t>
  </si>
  <si>
    <t>Agung Suryawan</t>
  </si>
  <si>
    <t>Wiranatha</t>
  </si>
  <si>
    <t>balitruly@yahoo.com</t>
  </si>
  <si>
    <t>Hendrie Adji</t>
  </si>
  <si>
    <t>Kusworo</t>
  </si>
  <si>
    <t>adjikusworo@yahoo.co.id</t>
  </si>
  <si>
    <t>Kuala Lumpur, Malaysia</t>
  </si>
  <si>
    <t>AT1912-Malaysia</t>
  </si>
  <si>
    <t>GSTC Criteria All (H TO D)</t>
  </si>
  <si>
    <t>Mohd Shauki</t>
  </si>
  <si>
    <t>Mohd Ghazali</t>
  </si>
  <si>
    <t>mohd.shauki@dqs.com.my</t>
  </si>
  <si>
    <t>Auditor for DQS</t>
  </si>
  <si>
    <t>DQS</t>
  </si>
  <si>
    <t>Male</t>
  </si>
  <si>
    <t>Mohd</t>
  </si>
  <si>
    <t>Hidhir Hamdan</t>
  </si>
  <si>
    <t>mohd.hidhir@dqs.com.my</t>
  </si>
  <si>
    <t>Nur Khairun</t>
  </si>
  <si>
    <t>Hanis Abu Bakar</t>
  </si>
  <si>
    <t>hanis.bakar@dqs.com.my</t>
  </si>
  <si>
    <t>Female</t>
  </si>
  <si>
    <t>Under Traineeship (H)</t>
  </si>
  <si>
    <t>Ng Kim</t>
  </si>
  <si>
    <t>Yau</t>
  </si>
  <si>
    <t>danny.ng@dqs.com.my</t>
  </si>
  <si>
    <t>Noorainie</t>
  </si>
  <si>
    <t>Awang Anak</t>
  </si>
  <si>
    <t>noorainie.awanganak@dqs.com.my</t>
  </si>
  <si>
    <t>Sahudin</t>
  </si>
  <si>
    <t>Sapiin</t>
  </si>
  <si>
    <t>sahudeng.spekiee@gmail.com</t>
  </si>
  <si>
    <t>Under Traineeship (TO)</t>
  </si>
  <si>
    <t>Muraleetharan</t>
  </si>
  <si>
    <t>Govindan</t>
  </si>
  <si>
    <t>mrlgovindan67@yahoo.com</t>
  </si>
  <si>
    <t>Tedi</t>
  </si>
  <si>
    <t>Budipurwanto</t>
  </si>
  <si>
    <t>tedibudipurwanto75@gmail.com</t>
  </si>
  <si>
    <t>IR. Hariadi</t>
  </si>
  <si>
    <t>Alim</t>
  </si>
  <si>
    <t>Preecha</t>
  </si>
  <si>
    <t>Duangnoi</t>
  </si>
  <si>
    <t>preecha@dqsthai.com</t>
  </si>
  <si>
    <t>Sumeth</t>
  </si>
  <si>
    <t>Sukumanant</t>
  </si>
  <si>
    <t>sumeth@dqsthai.com</t>
  </si>
  <si>
    <t>Colombo, Sri Lanka</t>
  </si>
  <si>
    <t>AT2002-Sri Lanka</t>
  </si>
  <si>
    <t>GSTC Criteria for industry</t>
  </si>
  <si>
    <t>Lasantha</t>
  </si>
  <si>
    <t>Samarakoon</t>
  </si>
  <si>
    <t>lasantha@nes.lk</t>
  </si>
  <si>
    <t>Associate Auditing and Business Development</t>
  </si>
  <si>
    <t>Kandy</t>
  </si>
  <si>
    <t>Ashish Kumar</t>
  </si>
  <si>
    <t>Sumal</t>
  </si>
  <si>
    <t>ashish.sumal@nesgreen.com</t>
  </si>
  <si>
    <t>Prgramme Manager- Tourism and Agriculture</t>
  </si>
  <si>
    <t>Gurgaon</t>
  </si>
  <si>
    <t>PK</t>
  </si>
  <si>
    <t>info@nes.lk</t>
  </si>
  <si>
    <t>Business Development Manager - Sustanability</t>
  </si>
  <si>
    <t>Colombo</t>
  </si>
  <si>
    <t>Online - MSB 1</t>
  </si>
  <si>
    <t>AT2011-MSB Online</t>
  </si>
  <si>
    <t>GSTC Criteria for Industry</t>
  </si>
  <si>
    <t>Deveena</t>
  </si>
  <si>
    <t>Boygah</t>
  </si>
  <si>
    <t>SBoygah@msb.intnet.mu</t>
  </si>
  <si>
    <t>General Manager</t>
  </si>
  <si>
    <t>MSB</t>
  </si>
  <si>
    <t>Moka</t>
  </si>
  <si>
    <t>14 yrs experience in consultancy (Marketing/Business)</t>
  </si>
  <si>
    <t>5 years</t>
  </si>
  <si>
    <t>Mohammud Yusuf</t>
  </si>
  <si>
    <t>Foondun</t>
  </si>
  <si>
    <t>myfoondun@msb.intnet.mu</t>
  </si>
  <si>
    <t>Deputy Director</t>
  </si>
  <si>
    <t>ISO 9001, ISO 14001 , HACCP , ISO 22000 ,ISO/IEC 27001 .Trainer for Sustainable Tourism MS 165:2019.</t>
  </si>
  <si>
    <t>5 Years</t>
  </si>
  <si>
    <t>Saminaden Pillay</t>
  </si>
  <si>
    <t>Kanaksabee</t>
  </si>
  <si>
    <t>skanaksabee@msb.intnet.mu</t>
  </si>
  <si>
    <t>Ag. Head of Quality Assurance Unit</t>
  </si>
  <si>
    <t>IRCA Lead Auditor for QMS, Lead Auditor for ISMS and FSMS. Attended a training session on Sustainable Tourism and workshops on tourism sector.</t>
  </si>
  <si>
    <t>nil</t>
  </si>
  <si>
    <t>Ramsamy</t>
  </si>
  <si>
    <t>Anagerri Mootoo</t>
  </si>
  <si>
    <t>aramsamy@msb.intnet.mu</t>
  </si>
  <si>
    <t>Manager, Quality Assurance Unit,</t>
  </si>
  <si>
    <t>IRCA QMS Lead Auditor</t>
  </si>
  <si>
    <t>None</t>
  </si>
  <si>
    <t>Muhummud Naushad Ally</t>
  </si>
  <si>
    <t>Luttoo</t>
  </si>
  <si>
    <t>nluttoo@msb.intnet.mu</t>
  </si>
  <si>
    <t>Acting Manager, Quality Assurance Unit,</t>
  </si>
  <si>
    <t>IRCA ISO 9001 Lead Auditor, Product Mark Certification</t>
  </si>
  <si>
    <t>Sanjeev Kumar</t>
  </si>
  <si>
    <t>Gungeea</t>
  </si>
  <si>
    <t>sgungeea@msb.intnet.mu</t>
  </si>
  <si>
    <t>Business Development Officer</t>
  </si>
  <si>
    <t>Followed ISO 9001 Lead Auditor course in 2019 and conducted audits in organisations</t>
  </si>
  <si>
    <t>Omresh</t>
  </si>
  <si>
    <t>Bhugowandeen</t>
  </si>
  <si>
    <t>obhugowandeen@msb.intnet.mu</t>
  </si>
  <si>
    <t>Quality Officer</t>
  </si>
  <si>
    <t>IRCA Auditor for ISO 9001:2015</t>
  </si>
  <si>
    <t>none</t>
  </si>
  <si>
    <t>Sheik Muhammad Muzaffar</t>
  </si>
  <si>
    <t>Hoolash</t>
  </si>
  <si>
    <t>mhoolash@msb.intnet.mu</t>
  </si>
  <si>
    <t>ISO9001 auditor (1.5 years)</t>
  </si>
  <si>
    <t>Karine</t>
  </si>
  <si>
    <t>Toulcanon</t>
  </si>
  <si>
    <t>MISSING</t>
  </si>
  <si>
    <t>Saferoun</t>
  </si>
  <si>
    <t>Ghingut</t>
  </si>
  <si>
    <t>Online - VSRL 1</t>
  </si>
  <si>
    <t>AT2012-Vireo Srl Online</t>
  </si>
  <si>
    <t>Jeroen</t>
  </si>
  <si>
    <t>Van Merode</t>
  </si>
  <si>
    <t>compliance@cwminternational.com</t>
  </si>
  <si>
    <t>Quality Manager</t>
  </si>
  <si>
    <t>1 year</t>
  </si>
  <si>
    <t>Online - BV 1</t>
  </si>
  <si>
    <t>AT2104-BV Online</t>
  </si>
  <si>
    <t>Jian An</t>
  </si>
  <si>
    <t>Ma</t>
  </si>
  <si>
    <t>jianan.ma@bureauveritas.com</t>
  </si>
  <si>
    <t>Auditor</t>
  </si>
  <si>
    <t>Guangzhou</t>
  </si>
  <si>
    <t>Hunan Polytechnic of Environment and Biology (belongs to forestry department of Huan Province),Major in Landscape Architecture, over 10 years working experience on related industry</t>
  </si>
  <si>
    <t>around 10 years audit experience on Tourism related industry, speciality on Landscape, environmet and biology, sustainability</t>
  </si>
  <si>
    <t>Hennis</t>
  </si>
  <si>
    <t>Cheung</t>
  </si>
  <si>
    <t>hennis.cheung@bureauveritas.com</t>
  </si>
  <si>
    <t>The University of Hong Kong Master of Science in Food Safety and Toxicology, over 10 years work experience in related industry</t>
  </si>
  <si>
    <t>Over 10 years work experience in Tourism related industry, specilaized on Food safety, hygiene, safety and health, sustainabilty</t>
  </si>
  <si>
    <t>Online - CU1</t>
  </si>
  <si>
    <t>AT2105-CU1 Online</t>
  </si>
  <si>
    <t>Amanda Puia</t>
  </si>
  <si>
    <t>Pietrobon</t>
  </si>
  <si>
    <t>apietrobon@controlunion.com</t>
  </si>
  <si>
    <t>&gt;3 years</t>
  </si>
  <si>
    <t>Divinah</t>
  </si>
  <si>
    <t>Maturi</t>
  </si>
  <si>
    <t>dmaturi@controlunion.com</t>
  </si>
  <si>
    <t>Juliana</t>
  </si>
  <si>
    <t>Freitas</t>
  </si>
  <si>
    <t>jfreitas@controlunion.com</t>
  </si>
  <si>
    <t>Auditor / Certifier</t>
  </si>
  <si>
    <t>Vicente</t>
  </si>
  <si>
    <t>Ros</t>
  </si>
  <si>
    <t>vros@controlunion.com</t>
  </si>
  <si>
    <t>Seda</t>
  </si>
  <si>
    <t>Ture</t>
  </si>
  <si>
    <t>sture@controlunion.com</t>
  </si>
  <si>
    <t>Martinez</t>
  </si>
  <si>
    <t>hmartinez@controlunion.com</t>
  </si>
  <si>
    <t>Paulo</t>
  </si>
  <si>
    <t>Sarabanda</t>
  </si>
  <si>
    <t>psarabanda@magnetic-fields.pt</t>
  </si>
  <si>
    <t>Dana</t>
  </si>
  <si>
    <t>Wyatt</t>
  </si>
  <si>
    <t>dwyatt-john@onepeterson.com</t>
  </si>
  <si>
    <t>Tugce</t>
  </si>
  <si>
    <t>Tapan</t>
  </si>
  <si>
    <t>ttapan@controlunion.com</t>
  </si>
  <si>
    <t>Scheme manager</t>
  </si>
  <si>
    <t>Ditta</t>
  </si>
  <si>
    <t>Fekete</t>
  </si>
  <si>
    <t>dfekete@controlunion.com</t>
  </si>
  <si>
    <t>Divan van</t>
  </si>
  <si>
    <t>Zyl</t>
  </si>
  <si>
    <t>dvzyl@controlunion.com</t>
  </si>
  <si>
    <t>Jace</t>
  </si>
  <si>
    <t>Waithe</t>
  </si>
  <si>
    <t>jwaithe-rodriguez@onepeterson.com</t>
  </si>
  <si>
    <t>Pinar</t>
  </si>
  <si>
    <t>Özbaltan</t>
  </si>
  <si>
    <t>pozbaltan@controlunion.com</t>
  </si>
  <si>
    <t>Ruan</t>
  </si>
  <si>
    <t>Brand</t>
  </si>
  <si>
    <t>rbrand@controlunion.com</t>
  </si>
  <si>
    <t>Onur</t>
  </si>
  <si>
    <t>Aksoy</t>
  </si>
  <si>
    <t>oaksoy@controlunion.com</t>
  </si>
  <si>
    <t>Regina</t>
  </si>
  <si>
    <t>Gonda</t>
  </si>
  <si>
    <t>rgonda@controlunion.com</t>
  </si>
  <si>
    <t>Grace</t>
  </si>
  <si>
    <t>Gallagher</t>
  </si>
  <si>
    <t>ggallagher@controlunion.com</t>
  </si>
  <si>
    <t>Australia</t>
  </si>
  <si>
    <t>Nichols</t>
  </si>
  <si>
    <t>knichols@sustainabletourismhawaii.org</t>
  </si>
  <si>
    <t>Hawaii</t>
  </si>
  <si>
    <t>Cheryl</t>
  </si>
  <si>
    <t>King</t>
  </si>
  <si>
    <t>cking@sustainabletourismhawaii.org</t>
  </si>
  <si>
    <t>Bhawesh</t>
  </si>
  <si>
    <t>bsharma@controlunion.com</t>
  </si>
  <si>
    <t>Jeshutapan</t>
  </si>
  <si>
    <t>Deka</t>
  </si>
  <si>
    <t>jdeka@controlunion.com</t>
  </si>
  <si>
    <t>Eileen</t>
  </si>
  <si>
    <t>Mok</t>
  </si>
  <si>
    <t>eileenmok@controlunion.com</t>
  </si>
  <si>
    <t>Devin</t>
  </si>
  <si>
    <t>Weerasekera</t>
  </si>
  <si>
    <t>dweerasekera@controlunion.com</t>
  </si>
  <si>
    <t>Anjalika</t>
  </si>
  <si>
    <t>Madugalla</t>
  </si>
  <si>
    <t>amadugalla@controlunion.com</t>
  </si>
  <si>
    <t>Pei Xuan</t>
  </si>
  <si>
    <t>peixuanlee@controlunion.com</t>
  </si>
  <si>
    <t>Constanza</t>
  </si>
  <si>
    <t>Perez</t>
  </si>
  <si>
    <t>cperez@controlunion.com</t>
  </si>
  <si>
    <t>Chile</t>
  </si>
  <si>
    <t>Soparat</t>
  </si>
  <si>
    <t>Bamrungsak</t>
  </si>
  <si>
    <t>sbamrungsak@controlunion.com</t>
  </si>
  <si>
    <t>Viviana</t>
  </si>
  <si>
    <t>Pagan</t>
  </si>
  <si>
    <t>vpagan@controlunion.com</t>
  </si>
  <si>
    <t>Online - INA 1</t>
  </si>
  <si>
    <t>AT2105-Indonesia Online</t>
  </si>
  <si>
    <t>Ali</t>
  </si>
  <si>
    <t>Nurman</t>
  </si>
  <si>
    <t>Indonesian Ministry</t>
  </si>
  <si>
    <t>Dimas Galih</t>
  </si>
  <si>
    <t>Anggoro</t>
  </si>
  <si>
    <t>Erric Raymond</t>
  </si>
  <si>
    <t>Tatimu</t>
  </si>
  <si>
    <t>Mulyanto</t>
  </si>
  <si>
    <t>YS</t>
  </si>
  <si>
    <t>Ni Wayan Giri</t>
  </si>
  <si>
    <t>Adnyani</t>
  </si>
  <si>
    <t>Rahma</t>
  </si>
  <si>
    <t>Prihatini</t>
  </si>
  <si>
    <t>Muh</t>
  </si>
  <si>
    <t>Nurdin</t>
  </si>
  <si>
    <t>Andika</t>
  </si>
  <si>
    <t>Budiningtyas</t>
  </si>
  <si>
    <t>Prihutami Rista</t>
  </si>
  <si>
    <t>Hermawati</t>
  </si>
  <si>
    <t>Afifah</t>
  </si>
  <si>
    <t>Wulandari</t>
  </si>
  <si>
    <t>Danesta Febianto</t>
  </si>
  <si>
    <t>Turkiye - TRKY1</t>
  </si>
  <si>
    <t>AT2205-Turkey</t>
  </si>
  <si>
    <t>Mustafa</t>
  </si>
  <si>
    <t>Yilmaz</t>
  </si>
  <si>
    <t>mustafa.yilmaz@isoqarTürkiye.com</t>
  </si>
  <si>
    <t>CEO,General Manager</t>
  </si>
  <si>
    <t>ISOQAR Türkiye</t>
  </si>
  <si>
    <t>İstanbul</t>
  </si>
  <si>
    <t>28 years</t>
  </si>
  <si>
    <t>Safe Tourism Programme Manager</t>
  </si>
  <si>
    <t>Fatma Demet</t>
  </si>
  <si>
    <t>fatma@isoqarTürkiye.com</t>
  </si>
  <si>
    <t>Deputy of GM</t>
  </si>
  <si>
    <t>18 years</t>
  </si>
  <si>
    <t>Safe Tourism Programme Auditor since 2020</t>
  </si>
  <si>
    <t>Orhan</t>
  </si>
  <si>
    <t>Özsezer</t>
  </si>
  <si>
    <t>orhan@isoqarTürkiye.com</t>
  </si>
  <si>
    <t>Lead Auditor</t>
  </si>
  <si>
    <t>13 years</t>
  </si>
  <si>
    <t>A.İrfan</t>
  </si>
  <si>
    <t>Fenercioğlu</t>
  </si>
  <si>
    <t>irfan@isoqarTürkiye.com</t>
  </si>
  <si>
    <t>Certification Manager</t>
  </si>
  <si>
    <t>7 years</t>
  </si>
  <si>
    <t>Musa</t>
  </si>
  <si>
    <t>Yıldırım</t>
  </si>
  <si>
    <t>musa@isoqarTürkiye.com</t>
  </si>
  <si>
    <t>Auditor and ISO 22000 Trainer</t>
  </si>
  <si>
    <t>17 years</t>
  </si>
  <si>
    <t>Safe Tourism Programme Auditor since 2020
9001 and 22000 Audit Experience in Hotels</t>
  </si>
  <si>
    <t>Sonay</t>
  </si>
  <si>
    <t>Cantürk</t>
  </si>
  <si>
    <t>sonay@isoqarTürkiye.com</t>
  </si>
  <si>
    <t>Planning Manager and deputy of CM</t>
  </si>
  <si>
    <t>3 years</t>
  </si>
  <si>
    <t>Akın</t>
  </si>
  <si>
    <t>Yavuz Seçgin</t>
  </si>
  <si>
    <t>akin@isoqarTürkiye.com</t>
  </si>
  <si>
    <t>Auditors and Trainer</t>
  </si>
  <si>
    <t>Görkem</t>
  </si>
  <si>
    <t>Vural</t>
  </si>
  <si>
    <t>gorkem@isoqarTürkiye.com</t>
  </si>
  <si>
    <t>Sales and Marketing Manager</t>
  </si>
  <si>
    <t>Safe Tourism Programme Coordinator&amp;Auditor since 2020</t>
  </si>
  <si>
    <t>Mehmet Can</t>
  </si>
  <si>
    <t>Doğaroğlu</t>
  </si>
  <si>
    <t>mcan17nisan65@gmail.com</t>
  </si>
  <si>
    <t>Training Manager</t>
  </si>
  <si>
    <t>15  years</t>
  </si>
  <si>
    <t>Fatih</t>
  </si>
  <si>
    <t>Taş</t>
  </si>
  <si>
    <t>aresm@windowslive.com</t>
  </si>
  <si>
    <t>Sub-contracted Auditor</t>
  </si>
  <si>
    <t>2 years</t>
  </si>
  <si>
    <t>Savaş Gökhan</t>
  </si>
  <si>
    <t>Namal</t>
  </si>
  <si>
    <t>gnamal@trb.com.tr</t>
  </si>
  <si>
    <t>CEO-General Manager</t>
  </si>
  <si>
    <t>TRB International certification Ltd.</t>
  </si>
  <si>
    <t>Ankara</t>
  </si>
  <si>
    <t>20 years</t>
  </si>
  <si>
    <t>Canan</t>
  </si>
  <si>
    <t>Yılmaz</t>
  </si>
  <si>
    <t>canan---yilmaz@hotmail.com.tr</t>
  </si>
  <si>
    <t>Hüseyin</t>
  </si>
  <si>
    <t>Seçkin Uzunkaya</t>
  </si>
  <si>
    <t>Suzunkaya@trb.com.tr</t>
  </si>
  <si>
    <t>10 years</t>
  </si>
  <si>
    <t>cnamal@trb.com.tr</t>
  </si>
  <si>
    <t>Ağaoğlu</t>
  </si>
  <si>
    <t>ali@fqcglobal.org</t>
  </si>
  <si>
    <t>FQC Certification</t>
  </si>
  <si>
    <t>25 years</t>
  </si>
  <si>
    <t>Gülsaran</t>
  </si>
  <si>
    <t>gulsaran@fqcglobal.org</t>
  </si>
  <si>
    <t>Deputy General Manager</t>
  </si>
  <si>
    <t>Ayça</t>
  </si>
  <si>
    <t>Cilo</t>
  </si>
  <si>
    <t>ayca@fqcglobal.org</t>
  </si>
  <si>
    <t>8 years</t>
  </si>
  <si>
    <t>Zübeyda</t>
  </si>
  <si>
    <t>Seda Doğuş</t>
  </si>
  <si>
    <t>zubeyde@fqcglobal.org</t>
  </si>
  <si>
    <t>9 years</t>
  </si>
  <si>
    <t>Haşan</t>
  </si>
  <si>
    <t>Daş</t>
  </si>
  <si>
    <t>hasan@fqcglobal.org</t>
  </si>
  <si>
    <t>Hakan</t>
  </si>
  <si>
    <t>Saltık</t>
  </si>
  <si>
    <t>hakan@aqrogroup.com</t>
  </si>
  <si>
    <t>Muğala</t>
  </si>
  <si>
    <t>Online - VSRL 2</t>
  </si>
  <si>
    <t>AT2206-Vireo srl Online</t>
  </si>
  <si>
    <t>Diego</t>
  </si>
  <si>
    <t>De Santis</t>
  </si>
  <si>
    <t>diego.desantis@vireosrl.it</t>
  </si>
  <si>
    <t>In charge for developing the GSTC system in South-Tyrol</t>
  </si>
  <si>
    <t>Candreva</t>
  </si>
  <si>
    <t>daniele.candreva@vireosrl.it</t>
  </si>
  <si>
    <t>ISO Manager 
ISO FSC PEFC MSC ASC Auditor</t>
  </si>
  <si>
    <t>Turkiye - TRKY2</t>
  </si>
  <si>
    <t>AT2207-Turkiye</t>
  </si>
  <si>
    <t>ALPER</t>
  </si>
  <si>
    <t>DEVECİ</t>
  </si>
  <si>
    <t>alper.deveci@assist-danismanlik.com</t>
  </si>
  <si>
    <t>Safe Tourism Auditor</t>
  </si>
  <si>
    <t>Antalya</t>
  </si>
  <si>
    <t>Food Engineering</t>
  </si>
  <si>
    <t>Yes</t>
  </si>
  <si>
    <t>9001-22000</t>
  </si>
  <si>
    <t>AYLA</t>
  </si>
  <si>
    <t>BİLGİN</t>
  </si>
  <si>
    <t>ayla.bilgin@bureauveritas.com</t>
  </si>
  <si>
    <t>Auditor / Technical Manager at Cert. Dept.</t>
  </si>
  <si>
    <t>9001/14001/45001/50001/10002/
22000/FSSC 22000/BRC Food/ HELAL/CEVA/SEDEX</t>
  </si>
  <si>
    <t>BURCU</t>
  </si>
  <si>
    <t>TERZİOĞLU</t>
  </si>
  <si>
    <t>burcu.terzioglu@gmail.com</t>
  </si>
  <si>
    <t>EBRU</t>
  </si>
  <si>
    <t>ÇAL</t>
  </si>
  <si>
    <t>ebru.cal@bureauveritas.com</t>
  </si>
  <si>
    <t>Business Developer</t>
  </si>
  <si>
    <t>Bursa</t>
  </si>
  <si>
    <t>Environmental Engineering</t>
  </si>
  <si>
    <t>-</t>
  </si>
  <si>
    <t>EGEMEN</t>
  </si>
  <si>
    <t>BELET</t>
  </si>
  <si>
    <t>egemen.belet@bureauveritas.com</t>
  </si>
  <si>
    <t>Auditor / Certification Department Product Manager</t>
  </si>
  <si>
    <t>İzmir</t>
  </si>
  <si>
    <t>9001-14001-45001</t>
  </si>
  <si>
    <t>GÜLCAN</t>
  </si>
  <si>
    <t>ARGUNHAN</t>
  </si>
  <si>
    <t>gulcan.argunhan@bureauveritas.com</t>
  </si>
  <si>
    <t>Industrial Engineering</t>
  </si>
  <si>
    <t>GÜLİSTAN</t>
  </si>
  <si>
    <t>AKAY</t>
  </si>
  <si>
    <t>gulistanakay@yahoo.com</t>
  </si>
  <si>
    <t>9001 / 22000 Auditor</t>
  </si>
  <si>
    <t>HALE</t>
  </si>
  <si>
    <t>GÜNAY</t>
  </si>
  <si>
    <t>halegunay@hotmail.com</t>
  </si>
  <si>
    <t>Muğla</t>
  </si>
  <si>
    <t>MELİS CAN</t>
  </si>
  <si>
    <t>ÖZCAN</t>
  </si>
  <si>
    <t>meliscantabanli@gmail.com</t>
  </si>
  <si>
    <t>Biology</t>
  </si>
  <si>
    <t>MUKADDES</t>
  </si>
  <si>
    <t>TUNÇKIR</t>
  </si>
  <si>
    <t>mukaddes.tunckir@bureauveritas.com</t>
  </si>
  <si>
    <t>Chemical Engineering</t>
  </si>
  <si>
    <t>NEJLA</t>
  </si>
  <si>
    <t>ARSLAN</t>
  </si>
  <si>
    <t>arslannejla87@gmail.com</t>
  </si>
  <si>
    <t>9001 -22000</t>
  </si>
  <si>
    <t>OKAN</t>
  </si>
  <si>
    <t>ÖZDEMİR</t>
  </si>
  <si>
    <t>okantalya@hotmail.com</t>
  </si>
  <si>
    <t>ÖZGE</t>
  </si>
  <si>
    <t>HEMŞİNLİOĞLU</t>
  </si>
  <si>
    <t>ozge.hemsinlioglu@bureauveritas.com</t>
  </si>
  <si>
    <t>Auditor / Certification Department Assistant</t>
  </si>
  <si>
    <t>History /
 Sustainable Growth</t>
  </si>
  <si>
    <t>ÖZGÜL</t>
  </si>
  <si>
    <t>SABİTOĞLU</t>
  </si>
  <si>
    <t>ozgul.sabitoglu@bureauveritas.com</t>
  </si>
  <si>
    <t>9001,14001,45001,50001,29001,
10002,GWO,SEDEX,URSA</t>
  </si>
  <si>
    <t>ÖZLEM</t>
  </si>
  <si>
    <t>OKÇU</t>
  </si>
  <si>
    <t>okcu.ozlemokcu@gmail.com</t>
  </si>
  <si>
    <t>Auditor / Safe Tourism Auditor</t>
  </si>
  <si>
    <t>Kocaeli</t>
  </si>
  <si>
    <t>RECEP</t>
  </si>
  <si>
    <t>KAROTA</t>
  </si>
  <si>
    <t>recep.karota@gmail.com</t>
  </si>
  <si>
    <t>SİBEL</t>
  </si>
  <si>
    <t>KARACA DEMİRCİOĞLU</t>
  </si>
  <si>
    <t>sibel_krc@yahoo.com</t>
  </si>
  <si>
    <t>UĞUR</t>
  </si>
  <si>
    <t>PEKBAY</t>
  </si>
  <si>
    <t>ugur.pekbay@gmail.com</t>
  </si>
  <si>
    <t>Balıkesir</t>
  </si>
  <si>
    <t>9001- BRC</t>
  </si>
  <si>
    <t>UTKU</t>
  </si>
  <si>
    <t>OKAY</t>
  </si>
  <si>
    <t>utkuokay@gmail.com</t>
  </si>
  <si>
    <t>Tourism and Hospitality</t>
  </si>
  <si>
    <t>YALIN</t>
  </si>
  <si>
    <t>BOZKURT</t>
  </si>
  <si>
    <t>yalinbozkurt@safeandsustainable-hotels.com</t>
  </si>
  <si>
    <t>YASİN</t>
  </si>
  <si>
    <t>GÜLEÇ</t>
  </si>
  <si>
    <t>yasin.gulec@bureauveritas.com</t>
  </si>
  <si>
    <t>Certification Department Technical Support Specialist</t>
  </si>
  <si>
    <t>Electrical Electronics Engineering</t>
  </si>
  <si>
    <t>9001-14001</t>
  </si>
  <si>
    <t>Turkiye - TRKY3</t>
  </si>
  <si>
    <t>AT2208-Turkiye</t>
  </si>
  <si>
    <t>GSTC Criteria for industry (TO)</t>
  </si>
  <si>
    <t>Sami Ilker</t>
  </si>
  <si>
    <t>Canat</t>
  </si>
  <si>
    <t>icanat@controlunion.com</t>
  </si>
  <si>
    <t>Tuğçe</t>
  </si>
  <si>
    <t>Atıcı Keskin</t>
  </si>
  <si>
    <t>tugce.keskin@tuvsud.com</t>
  </si>
  <si>
    <t>TUV</t>
  </si>
  <si>
    <t>Duygu</t>
  </si>
  <si>
    <t>Çabuk</t>
  </si>
  <si>
    <t>dcabuk@controlunion.com</t>
  </si>
  <si>
    <t>AUDITOR</t>
  </si>
  <si>
    <t>Chris</t>
  </si>
  <si>
    <t>Thompson</t>
  </si>
  <si>
    <t>chris@greentigerlimited.co.uk</t>
  </si>
  <si>
    <t>Senior Auditor</t>
  </si>
  <si>
    <t>Travelife</t>
  </si>
  <si>
    <t>YENER</t>
  </si>
  <si>
    <t>KESTEL</t>
  </si>
  <si>
    <t>ykestel@controlunion.com</t>
  </si>
  <si>
    <t>ERTUGRUL</t>
  </si>
  <si>
    <t>OZDEMIR</t>
  </si>
  <si>
    <t>ertugrul@bixkurumsal.com</t>
  </si>
  <si>
    <t>Nikolai</t>
  </si>
  <si>
    <t>Stashkevich</t>
  </si>
  <si>
    <t>n.stashkevich@ucsl.eu</t>
  </si>
  <si>
    <t>auditor</t>
  </si>
  <si>
    <t>UCSL United Certification Systems Limited</t>
  </si>
  <si>
    <t>Russian Federation</t>
  </si>
  <si>
    <t>Gülcan</t>
  </si>
  <si>
    <t>Açıkel</t>
  </si>
  <si>
    <t>gulcanacikel@windowslive.com</t>
  </si>
  <si>
    <t>Pelin</t>
  </si>
  <si>
    <t>Ergier Kara</t>
  </si>
  <si>
    <t>pergier@onepeterson.com</t>
  </si>
  <si>
    <t>AYFER</t>
  </si>
  <si>
    <t>ADIGÜZEL</t>
  </si>
  <si>
    <t>ayfer.adiguzel@ROYALCERT.com</t>
  </si>
  <si>
    <t>ROYALCERT</t>
  </si>
  <si>
    <t>SELENGE</t>
  </si>
  <si>
    <t>BİRAVCI</t>
  </si>
  <si>
    <t>selenge.biravci@ROYALCERT.com</t>
  </si>
  <si>
    <t>CHRİSTOS</t>
  </si>
  <si>
    <t>MARKOPOULOS</t>
  </si>
  <si>
    <t>christos.markopoulos@ROYALCERT.com</t>
  </si>
  <si>
    <t>SÜMEYRA</t>
  </si>
  <si>
    <t>DUYAR</t>
  </si>
  <si>
    <t>sumeyra.duyar@ROYALCERT.com</t>
  </si>
  <si>
    <t>ELİF</t>
  </si>
  <si>
    <t>ERKAN</t>
  </si>
  <si>
    <t>elif.erkan@ROYALCERT.com</t>
  </si>
  <si>
    <t>CANER</t>
  </si>
  <si>
    <t>PALAVAN</t>
  </si>
  <si>
    <t>caner.palavan@ROYALCERT.com</t>
  </si>
  <si>
    <t>NUKHET</t>
  </si>
  <si>
    <t>ELBİR</t>
  </si>
  <si>
    <t>elbir.nuket@gmail.com</t>
  </si>
  <si>
    <t>DENİZ</t>
  </si>
  <si>
    <t>ASLAN</t>
  </si>
  <si>
    <t>denizdaslan@gmail.com</t>
  </si>
  <si>
    <t>BÜLENT</t>
  </si>
  <si>
    <t>DOKUZOĞLU</t>
  </si>
  <si>
    <t>bulent@bixkurumsal.com</t>
  </si>
  <si>
    <t>Mehmet</t>
  </si>
  <si>
    <t>Hulusi Ada</t>
  </si>
  <si>
    <t>hulusiada@gmail.com</t>
  </si>
  <si>
    <t>Auditor / Food Engineer</t>
  </si>
  <si>
    <t>Cemal Gürkan</t>
  </si>
  <si>
    <t>Kara</t>
  </si>
  <si>
    <t>ckara@agfocert.com</t>
  </si>
  <si>
    <t>General Manager of Agfocert / Food Engineer</t>
  </si>
  <si>
    <t>AGFO Teknik Kontrol ve Belgelendirme Hiz. Ltd. Şti.</t>
  </si>
  <si>
    <t>Yahya Emin</t>
  </si>
  <si>
    <t>Demirci</t>
  </si>
  <si>
    <t>emin@agfocert.com</t>
  </si>
  <si>
    <t>Quality Manager og AGFOCERT / Agricultural Engineer (M.Sc.)</t>
  </si>
  <si>
    <t>Eda</t>
  </si>
  <si>
    <t>Polat Yalçın</t>
  </si>
  <si>
    <t>eda@agfocert.com</t>
  </si>
  <si>
    <t>Food Engineer</t>
  </si>
  <si>
    <t>Kurşunlu Karakuş</t>
  </si>
  <si>
    <t>gorkemkursunlu@gmail.com</t>
  </si>
  <si>
    <t>Chief Inspector</t>
  </si>
  <si>
    <t>Republic of Türkiye Ministry of Culture and Tourism</t>
  </si>
  <si>
    <t>Vildan</t>
  </si>
  <si>
    <t>Cihantimur</t>
  </si>
  <si>
    <t>vildan_senteke@hotmail.com</t>
  </si>
  <si>
    <t>Sustainability and Competitiveness Coordinator</t>
  </si>
  <si>
    <t>Türkiye Tourism Promotion and Development Agency (TGA)</t>
  </si>
  <si>
    <t>Deniz</t>
  </si>
  <si>
    <t>Güler</t>
  </si>
  <si>
    <t>General manager</t>
  </si>
  <si>
    <t>Nurdan</t>
  </si>
  <si>
    <t>Sözen</t>
  </si>
  <si>
    <t>nsozen@icasservice.com
nsozen@tseglobal.com.tr</t>
  </si>
  <si>
    <t>Deputy Manager of Inspection and Technical Services &amp; Lead Auditor</t>
  </si>
  <si>
    <t>International Conformity Assessment Service INC.</t>
  </si>
  <si>
    <t>Necati</t>
  </si>
  <si>
    <t>Alperen Tezekici</t>
  </si>
  <si>
    <t>atezekici@icasservice.com</t>
  </si>
  <si>
    <t>Senior Specialist of Inspection and Technical Services and Lead Auditor</t>
  </si>
  <si>
    <t>Hamit</t>
  </si>
  <si>
    <t>Özgür</t>
  </si>
  <si>
    <t>hozgur@icasservice.com</t>
  </si>
  <si>
    <t>Specialist of International Projects and Lead Auditor</t>
  </si>
  <si>
    <t>serkan</t>
  </si>
  <si>
    <t>ceylan</t>
  </si>
  <si>
    <t>serkan.ceylan@asistgroup.com.tr</t>
  </si>
  <si>
    <t>auditor enviroment and food engineer</t>
  </si>
  <si>
    <t>lloyd LRQA</t>
  </si>
  <si>
    <t>Halil Burak</t>
  </si>
  <si>
    <t>Sakal</t>
  </si>
  <si>
    <t>burak.sakal@kapadokya.edu.tr</t>
  </si>
  <si>
    <t>Associate Professor</t>
  </si>
  <si>
    <t>Cappadocia University</t>
  </si>
  <si>
    <t>Bahar</t>
  </si>
  <si>
    <t>mehmet.bahar@kapadokya.edu.tr</t>
  </si>
  <si>
    <t>Assistant Professor</t>
  </si>
  <si>
    <t>DUYGU</t>
  </si>
  <si>
    <t>BORA</t>
  </si>
  <si>
    <t>duygu.bora@kapadokya.edu.tr</t>
  </si>
  <si>
    <t>Yüce</t>
  </si>
  <si>
    <t>aliyuc@gmail.com</t>
  </si>
  <si>
    <t>Ramazan</t>
  </si>
  <si>
    <t>Temel</t>
  </si>
  <si>
    <t>ramazan.temel@kapadokya.edu.tr</t>
  </si>
  <si>
    <t>lecturer</t>
  </si>
  <si>
    <t>Erkekli</t>
  </si>
  <si>
    <t>seda.erkekli@hbv.edu.tr</t>
  </si>
  <si>
    <t>research assistant</t>
  </si>
  <si>
    <t>Ankara Hacı Bayram Veli Üniversitesi</t>
  </si>
  <si>
    <t>Turkiye - TRKY4</t>
  </si>
  <si>
    <t>AT2211-Turkiye</t>
  </si>
  <si>
    <t>Adnan</t>
  </si>
  <si>
    <t>Albayrak</t>
  </si>
  <si>
    <t>a.albayrak@ctr.com.tr</t>
  </si>
  <si>
    <t>Denetçi/Eğitmen</t>
  </si>
  <si>
    <t>CTR Uygunluk Değerlendirme Ltd. Şti.</t>
  </si>
  <si>
    <t>Ahmet</t>
  </si>
  <si>
    <t>Akçacıoğlu</t>
  </si>
  <si>
    <t>akdeniz@isis-Türkiye.com</t>
  </si>
  <si>
    <t>GM</t>
  </si>
  <si>
    <t>ISIS (International Safety Inspection Service)</t>
  </si>
  <si>
    <t>Ahmet Emre</t>
  </si>
  <si>
    <t>KORPE</t>
  </si>
  <si>
    <t>emre.korpe@ekoinspekt.com.tr</t>
  </si>
  <si>
    <t>Candidate Auditor</t>
  </si>
  <si>
    <t>Ekoinspekt Uluslararasi Belgelendirme Denetim Gozetim Teknik Kontrol ve Egitim Hizmetleri Ltd. Sti.</t>
  </si>
  <si>
    <t>Ali Kürşat</t>
  </si>
  <si>
    <t>DURMUŞ</t>
  </si>
  <si>
    <t>kursat@isg.gen.tr</t>
  </si>
  <si>
    <t>Director of Engineering</t>
  </si>
  <si>
    <t>DNA Health and Safety management Ltd</t>
  </si>
  <si>
    <t>Arif</t>
  </si>
  <si>
    <t>Tok</t>
  </si>
  <si>
    <t>ariftok@hotmail.com</t>
  </si>
  <si>
    <t>Industrial Engineer</t>
  </si>
  <si>
    <t>Ayşe</t>
  </si>
  <si>
    <t>MAT</t>
  </si>
  <si>
    <t>aysemt@gmail.com</t>
  </si>
  <si>
    <t>Accommodation</t>
  </si>
  <si>
    <t>Aziz</t>
  </si>
  <si>
    <t>Özütemiz</t>
  </si>
  <si>
    <t>aziz.ozutemiz@diversey.com</t>
  </si>
  <si>
    <t>Audit Expert/Consultant</t>
  </si>
  <si>
    <t>DiverseyConsulting</t>
  </si>
  <si>
    <t>EMRA</t>
  </si>
  <si>
    <t>ÖZBUDAK</t>
  </si>
  <si>
    <t>ekalitesistem@gmail.com</t>
  </si>
  <si>
    <t>GIDA MÜHENDİSİ</t>
  </si>
  <si>
    <t>E KALİTE</t>
  </si>
  <si>
    <t>Erkan</t>
  </si>
  <si>
    <t>Keklik</t>
  </si>
  <si>
    <t>erkankeklik07@gmail.com</t>
  </si>
  <si>
    <t>The Auditor</t>
  </si>
  <si>
    <t>ESRA</t>
  </si>
  <si>
    <t>OZKIRAN</t>
  </si>
  <si>
    <t>esraozkiran@hotmail.com</t>
  </si>
  <si>
    <t>HACER</t>
  </si>
  <si>
    <t>DOKUZLUOĞLU</t>
  </si>
  <si>
    <t>hacer@bixkurumsal.com</t>
  </si>
  <si>
    <t>Arbo Yönetim Özel Eğitim Hizmetleri Tic. LTD. ŞTİ.</t>
  </si>
  <si>
    <t>HAKAN</t>
  </si>
  <si>
    <t>ÖKSÜZ</t>
  </si>
  <si>
    <t>hoksuz@sterildanismanlik.com</t>
  </si>
  <si>
    <t>Irem</t>
  </si>
  <si>
    <t>USLU</t>
  </si>
  <si>
    <t>irem.uslu@demeterkalite.com</t>
  </si>
  <si>
    <t>Demeter Kalite Egitim ve Danismanlik Hizmetleri Tic. Ltd. Sti.</t>
  </si>
  <si>
    <t>Leyla</t>
  </si>
  <si>
    <t>Jahn</t>
  </si>
  <si>
    <t>ljahn@controlunion.com</t>
  </si>
  <si>
    <t>Certifier &amp; Coordinator</t>
  </si>
  <si>
    <t>İnce</t>
  </si>
  <si>
    <t>mehmetcan.ince@diversey.com</t>
  </si>
  <si>
    <t>MERT</t>
  </si>
  <si>
    <t>ÇALIŞ</t>
  </si>
  <si>
    <t>mert.calis@tuv.at</t>
  </si>
  <si>
    <t>Sales Representative</t>
  </si>
  <si>
    <t>SÖĞÜT</t>
  </si>
  <si>
    <t>mustafajps@gmail.com</t>
  </si>
  <si>
    <t>CETINKAYA</t>
  </si>
  <si>
    <t>mustafa.cetinkaya@ekoinspekt.com.tr</t>
  </si>
  <si>
    <t>KULA</t>
  </si>
  <si>
    <t>mustafa.kula@ekoinspekt.com.tr</t>
  </si>
  <si>
    <t>Ödül</t>
  </si>
  <si>
    <t>ÖZDAMAR</t>
  </si>
  <si>
    <t>odul.ozdamar@diversey.com</t>
  </si>
  <si>
    <t>Portfolio Development &amp; Field Operations Leader</t>
  </si>
  <si>
    <t>Özgür Mert</t>
  </si>
  <si>
    <t>Akçam</t>
  </si>
  <si>
    <t>ozgur.akcam@diversey.com</t>
  </si>
  <si>
    <t>Pınar</t>
  </si>
  <si>
    <t>Alpacar</t>
  </si>
  <si>
    <t>palpacar@gmail.com</t>
  </si>
  <si>
    <t>Tuba</t>
  </si>
  <si>
    <t>tuba.uzuner@isis-Türkiye.com</t>
  </si>
  <si>
    <t>Ummuhan</t>
  </si>
  <si>
    <t>ummuhan.sonmez@ekoinspekt.com.tr</t>
  </si>
  <si>
    <t>Vice General Manager / Lead Auditor</t>
  </si>
  <si>
    <t>Yusuf</t>
  </si>
  <si>
    <t>Değirmenci</t>
  </si>
  <si>
    <t>yusuf@utkudanismanlik.com</t>
  </si>
  <si>
    <t>Utku Mühendislik Danışmanlık Sanayi Ticaret Limited Şirketi</t>
  </si>
  <si>
    <t>CELIK</t>
  </si>
  <si>
    <t>yusuf.celik@ekoinspekt.com.tr</t>
  </si>
  <si>
    <t>Singapore - SG</t>
  </si>
  <si>
    <t>AT2301-Singapore</t>
  </si>
  <si>
    <t>Mae Sibal</t>
  </si>
  <si>
    <t>Dela Cruz</t>
  </si>
  <si>
    <t>mae-s-dela.cruz@bureauveritas.com</t>
  </si>
  <si>
    <t>Technical &amp; Operations Manager</t>
  </si>
  <si>
    <t>Hemant Sudhakarrao</t>
  </si>
  <si>
    <t>Soitkar</t>
  </si>
  <si>
    <t>hemant.soitkar@bureauveritas.com</t>
  </si>
  <si>
    <t>Deputy Management Representative / Technical Manager</t>
  </si>
  <si>
    <t>Yong Yong, Joan</t>
  </si>
  <si>
    <t>joan.lee@bureauveritas.com</t>
  </si>
  <si>
    <t>Lead Auditor Cum Trainer</t>
  </si>
  <si>
    <t>Aireen Rendon</t>
  </si>
  <si>
    <t>Caynila</t>
  </si>
  <si>
    <t>aireen.caynila@bureauveritas.com</t>
  </si>
  <si>
    <t>Ai Ling</t>
  </si>
  <si>
    <t>Tui</t>
  </si>
  <si>
    <t>irene.tui@bureauveritas.com</t>
  </si>
  <si>
    <t>Senior Sales and Marketing Executive</t>
  </si>
  <si>
    <t>Ivy Mediavilla</t>
  </si>
  <si>
    <t>Artangga</t>
  </si>
  <si>
    <t>ivy.artangga@bureauveritas.com</t>
  </si>
  <si>
    <t>Senior Business Development Executive</t>
  </si>
  <si>
    <t>Xinran</t>
  </si>
  <si>
    <t>Yu</t>
  </si>
  <si>
    <t>rita.yu@bureauveritas.com</t>
  </si>
  <si>
    <t>Sales Consultant</t>
  </si>
  <si>
    <t>Wee Lee</t>
  </si>
  <si>
    <t>weelee@simplicityfocus.com</t>
  </si>
  <si>
    <t>Sarayoot</t>
  </si>
  <si>
    <t>Siwasirikaroon</t>
  </si>
  <si>
    <t>sarayoot.siwasirikaroon@bureauveritas.com</t>
  </si>
  <si>
    <t>Food Product Manager</t>
  </si>
  <si>
    <t>Titipong</t>
  </si>
  <si>
    <t>Vorathumthongdee</t>
  </si>
  <si>
    <t>titipong.vorathumthongdee@bureauveritas.com</t>
  </si>
  <si>
    <t>Auditor - Food</t>
  </si>
  <si>
    <t>Binh</t>
  </si>
  <si>
    <t>Phan</t>
  </si>
  <si>
    <t>binh.phan@bureauveritas.com</t>
  </si>
  <si>
    <t>Trainer/2nd Party Auditor</t>
  </si>
  <si>
    <t>Ho Chi Minh</t>
  </si>
  <si>
    <t>Hoang Huy</t>
  </si>
  <si>
    <t>hoang-huy.nguyen@bureauveritas.com</t>
  </si>
  <si>
    <t>Lingga</t>
  </si>
  <si>
    <t>Julianto</t>
  </si>
  <si>
    <t>lingga.julianto.ext@bureauveritas.com</t>
  </si>
  <si>
    <t>Jakarta</t>
  </si>
  <si>
    <t>Angger</t>
  </si>
  <si>
    <t>Mahamafrudho</t>
  </si>
  <si>
    <t>angger.mahamafrudho@bureauveritas.com</t>
  </si>
  <si>
    <t>Arthur</t>
  </si>
  <si>
    <t>jae2lee@singnet.com.sg</t>
  </si>
  <si>
    <t>Selangor</t>
  </si>
  <si>
    <t>Aik Loong</t>
  </si>
  <si>
    <t>Lim</t>
  </si>
  <si>
    <t>aikloong@gmail.com</t>
  </si>
  <si>
    <t>Sistem Ltd Şti</t>
  </si>
  <si>
    <t>Bülent</t>
  </si>
  <si>
    <t>Dokuzluoğlu</t>
  </si>
  <si>
    <t>Arbo Yönetim Tic Ltd.Şti</t>
  </si>
  <si>
    <t>Araştırma Görevlisi</t>
  </si>
  <si>
    <t>BAHAR</t>
  </si>
  <si>
    <t>Şenteke</t>
  </si>
  <si>
    <t>Sustainability and Competitiveness Deputy Manager</t>
  </si>
  <si>
    <t>TGA</t>
  </si>
  <si>
    <t>Online - TO1</t>
  </si>
  <si>
    <t>AT2302-TO Online</t>
  </si>
  <si>
    <t>ABDURRAHMAN</t>
  </si>
  <si>
    <t>FAZLIOĞLU</t>
  </si>
  <si>
    <t>fazlaoglua@gmail.com</t>
  </si>
  <si>
    <t>Algassim</t>
  </si>
  <si>
    <t>ame1430@gmail.com</t>
  </si>
  <si>
    <t>Umm AlQura University</t>
  </si>
  <si>
    <t>BAYRAM</t>
  </si>
  <si>
    <t>alper.bayram@ROYALCERT.com</t>
  </si>
  <si>
    <t>AYKUT</t>
  </si>
  <si>
    <t>DURNA</t>
  </si>
  <si>
    <t>aykut.durna@ROYALCERT.com</t>
  </si>
  <si>
    <t>AYSEL</t>
  </si>
  <si>
    <t>CALAGAN</t>
  </si>
  <si>
    <t>ayselcalagan@gmail.com</t>
  </si>
  <si>
    <t>Barış</t>
  </si>
  <si>
    <t>ÇELENK</t>
  </si>
  <si>
    <t>baris.celenk@ROYALCERT.com</t>
  </si>
  <si>
    <t>Elif</t>
  </si>
  <si>
    <t>Erdinc Senkal</t>
  </si>
  <si>
    <t>erdincel@hotmail.com</t>
  </si>
  <si>
    <t>Environmental Engineer</t>
  </si>
  <si>
    <t>Self Employed</t>
  </si>
  <si>
    <t>EMRE BAHA</t>
  </si>
  <si>
    <t>CIZRELI</t>
  </si>
  <si>
    <t>baha.cizreli@ROYALCERT.com</t>
  </si>
  <si>
    <t>Ezgi</t>
  </si>
  <si>
    <t>DURSUN</t>
  </si>
  <si>
    <t>ezgidrs@windowslive.com</t>
  </si>
  <si>
    <t>Mechanical Engineer</t>
  </si>
  <si>
    <t>YAMIK</t>
  </si>
  <si>
    <t>hale.yamik@hotmail.com</t>
  </si>
  <si>
    <t>Indıstrial engineer - auditor</t>
  </si>
  <si>
    <t>SBG Uygunluk Değerlendirme A.Ş</t>
  </si>
  <si>
    <t>MURAT CAN</t>
  </si>
  <si>
    <t>TEZGÖREN</t>
  </si>
  <si>
    <t>muratcan.tezgoren@ROYALCERT.com</t>
  </si>
  <si>
    <t>Demirol</t>
  </si>
  <si>
    <t>mustafademirol@hotmail.com</t>
  </si>
  <si>
    <t>Neliz</t>
  </si>
  <si>
    <t>Çetiner</t>
  </si>
  <si>
    <t>Neliz.Cetiner@tga.gov.tr</t>
  </si>
  <si>
    <t>ÖMER Faruk</t>
  </si>
  <si>
    <t>FATSA</t>
  </si>
  <si>
    <t>omer.fatsa@ROYALCERT.com</t>
  </si>
  <si>
    <t>ÖZDE NAZ</t>
  </si>
  <si>
    <t>ÖZLÜ</t>
  </si>
  <si>
    <t>ozdenaz.ozlu@ROYALCERT.com</t>
  </si>
  <si>
    <t>GSTC Technical Executive</t>
  </si>
  <si>
    <t>Saniye Pınar</t>
  </si>
  <si>
    <t>Mutlu</t>
  </si>
  <si>
    <t>pinar.mutlu@tga.gov.tr</t>
  </si>
  <si>
    <t>missed two morning sessions</t>
  </si>
  <si>
    <t>SERCAN</t>
  </si>
  <si>
    <t>GÜLIŞIK</t>
  </si>
  <si>
    <t>sercan.gulisik@ROYALCERT.com</t>
  </si>
  <si>
    <t>Türkan Sinem</t>
  </si>
  <si>
    <t>Uçar</t>
  </si>
  <si>
    <t>Sinem.Ucar@tga.gov.tr</t>
  </si>
  <si>
    <t>Yunus</t>
  </si>
  <si>
    <t>İNEL</t>
  </si>
  <si>
    <t>yunus.inel@ROYALCERT.com</t>
  </si>
  <si>
    <t>Online - TV1</t>
  </si>
  <si>
    <t>AT2303-Travelife Online</t>
  </si>
  <si>
    <t>Ahmed</t>
  </si>
  <si>
    <t>Elsayed</t>
  </si>
  <si>
    <t>ag123654@yahoo.com</t>
  </si>
  <si>
    <t>9001, 22000, 14001</t>
  </si>
  <si>
    <t>Aline</t>
  </si>
  <si>
    <t>van der Meulen</t>
  </si>
  <si>
    <t>alinevandermeulen@gmail.com</t>
  </si>
  <si>
    <t>Mexa</t>
  </si>
  <si>
    <t>natasamexa@cytanet.com.cy</t>
  </si>
  <si>
    <t>ISO 9001, ISO 14001, OHSAS 18001 (ISO 45001), ISO 22000</t>
  </si>
  <si>
    <t>Andrew</t>
  </si>
  <si>
    <t>Karuma</t>
  </si>
  <si>
    <t>ankar34@gmail.com</t>
  </si>
  <si>
    <t>Angelique</t>
  </si>
  <si>
    <t>Tonnaer</t>
  </si>
  <si>
    <t>atonnaer@hotmail.com</t>
  </si>
  <si>
    <t>Thorn</t>
  </si>
  <si>
    <t>Yes I audited a tour operator in Istanbul against the Travelife for Tour Operators standart which is GSTC recognised. I have also shadowed three Green Destinations audits in Australia, Malta and in Türkiye. GDis also GSTC recognised.</t>
  </si>
  <si>
    <t>Bernd</t>
  </si>
  <si>
    <t>Singendonk</t>
  </si>
  <si>
    <t>bernd.singendonk@gmx.de</t>
  </si>
  <si>
    <t>Blanca</t>
  </si>
  <si>
    <t>Foix Salló</t>
  </si>
  <si>
    <t>blancafoix@yahoo.com</t>
  </si>
  <si>
    <t>Catalunya</t>
  </si>
  <si>
    <t>ISO9001 Quality, ISO14001 Environement, ISO 20121 sustainable events, ISO26000 RSC</t>
  </si>
  <si>
    <t>Chantel</t>
  </si>
  <si>
    <t>van Gent</t>
  </si>
  <si>
    <t>chantalvangent@gmail.com</t>
  </si>
  <si>
    <t>Travelife auditor training, november 2018</t>
  </si>
  <si>
    <t>Charmaine</t>
  </si>
  <si>
    <t>Sealey</t>
  </si>
  <si>
    <t>charmaine@gostrategyglobal.com</t>
  </si>
  <si>
    <t>Barbados</t>
  </si>
  <si>
    <t>David</t>
  </si>
  <si>
    <t>Ortegon Martinez</t>
  </si>
  <si>
    <t>david.ortegon@gmail.com</t>
  </si>
  <si>
    <t>ISO 9001 ISO 14001 AND ISO 45001</t>
  </si>
  <si>
    <t>Ivan</t>
  </si>
  <si>
    <t>Vukoje</t>
  </si>
  <si>
    <t>ivan_vukoje@yahoo.com</t>
  </si>
  <si>
    <t>Serbia / Croatia</t>
  </si>
  <si>
    <t>1. Occupational health and safety auditor training, 2. Fire protection auditor training, 3. Waste management auditor training.</t>
  </si>
  <si>
    <t>Jo</t>
  </si>
  <si>
    <t>Hendrickx</t>
  </si>
  <si>
    <t>jo@travelwithoutplastic.com</t>
  </si>
  <si>
    <t>Canary Islands</t>
  </si>
  <si>
    <t>Julius</t>
  </si>
  <si>
    <t>Majaliwa</t>
  </si>
  <si>
    <t>juliuslesanoi@rocketmail.com</t>
  </si>
  <si>
    <t>Tanzania</t>
  </si>
  <si>
    <t>Monique</t>
  </si>
  <si>
    <t>Beijer</t>
  </si>
  <si>
    <t>moniquebeijer62@gmail.com</t>
  </si>
  <si>
    <t>Sogut</t>
  </si>
  <si>
    <t>ISO 9001 (Internal Auditor) and OHSAS 18001 (QMS training)</t>
  </si>
  <si>
    <t>Nikolaos</t>
  </si>
  <si>
    <t>Sofianopoulos</t>
  </si>
  <si>
    <t>nsof@b-sustainable.eu</t>
  </si>
  <si>
    <t>ISO 14001</t>
  </si>
  <si>
    <t>Bakaris</t>
  </si>
  <si>
    <t>nikobakaris13@hotmail.com</t>
  </si>
  <si>
    <t>Paola</t>
  </si>
  <si>
    <t>Oliver-Serret</t>
  </si>
  <si>
    <t>p.oliverserret@gmail.com</t>
  </si>
  <si>
    <t>Mallorca</t>
  </si>
  <si>
    <t>Rocco</t>
  </si>
  <si>
    <t>Bonomo</t>
  </si>
  <si>
    <t>robono77uk@yahoo.it</t>
  </si>
  <si>
    <t>Italy / UK</t>
  </si>
  <si>
    <t>Sander</t>
  </si>
  <si>
    <t>Verschuren</t>
  </si>
  <si>
    <t>sander@greenleisure.nl</t>
  </si>
  <si>
    <t>Green Key International training, EarthCheck training</t>
  </si>
  <si>
    <t>Sotiris</t>
  </si>
  <si>
    <t>Milonas</t>
  </si>
  <si>
    <t>s.milonas@msolutions.gr</t>
  </si>
  <si>
    <t>ISO 14001, ISO 17021, EU ETS</t>
  </si>
  <si>
    <t>Spyros</t>
  </si>
  <si>
    <t>Rayias</t>
  </si>
  <si>
    <t>srayias@mansystems.org</t>
  </si>
  <si>
    <t>Teresa</t>
  </si>
  <si>
    <t>Schlüter</t>
  </si>
  <si>
    <t>teresa.schlueter@web.de</t>
  </si>
  <si>
    <t>ISO 9001:2015</t>
  </si>
  <si>
    <t>Tina</t>
  </si>
  <si>
    <t>Hedi Zakonjšek</t>
  </si>
  <si>
    <t>TIM expert, Green Globe</t>
  </si>
  <si>
    <t>Hugh</t>
  </si>
  <si>
    <t>Felton</t>
  </si>
  <si>
    <t>hfelton@abta.co.uk</t>
  </si>
  <si>
    <t>Audits Operation Manager</t>
  </si>
  <si>
    <t>Travelife auditor trained 2008, shadow audited 2023</t>
  </si>
  <si>
    <t>Senior Travelife Auditor</t>
  </si>
  <si>
    <t>Very experienced, GSTC qualified</t>
  </si>
  <si>
    <t>Rahm</t>
  </si>
  <si>
    <t>Garas</t>
  </si>
  <si>
    <t>Seoul, Korea</t>
  </si>
  <si>
    <t>AT2303-Korea</t>
  </si>
  <si>
    <t>Lina</t>
  </si>
  <si>
    <t>Chen</t>
  </si>
  <si>
    <t>lina.chen@bureauveritas.com</t>
  </si>
  <si>
    <t>Haibing</t>
  </si>
  <si>
    <t>ZHANG</t>
  </si>
  <si>
    <t>haibing.zhang@bureauveritas.com</t>
  </si>
  <si>
    <t>Rafidah</t>
  </si>
  <si>
    <t>Subhan</t>
  </si>
  <si>
    <t>rbsubhan@pcugroup.com</t>
  </si>
  <si>
    <t>Kai Khim</t>
  </si>
  <si>
    <t>Aw</t>
  </si>
  <si>
    <t>xin1030@gmail.com</t>
  </si>
  <si>
    <t>Jung-Feng</t>
  </si>
  <si>
    <t>Cheng</t>
  </si>
  <si>
    <t>bcheng@controlunion.com</t>
  </si>
  <si>
    <t>Coordinator</t>
  </si>
  <si>
    <t>Siti Salmah</t>
  </si>
  <si>
    <t>binti Abu Bakar</t>
  </si>
  <si>
    <t>ssabakar@controlunion.com</t>
  </si>
  <si>
    <t>MOHD SHAUKI MOHD GHAZALI</t>
  </si>
  <si>
    <t>msbghazali@controlunion.com</t>
  </si>
  <si>
    <t>Masaru</t>
  </si>
  <si>
    <t>Takayama</t>
  </si>
  <si>
    <t>takayama@eco-tourism.jp</t>
  </si>
  <si>
    <t>Chairperson</t>
  </si>
  <si>
    <t>Japan Alliance of Responsible Travel Agencies</t>
  </si>
  <si>
    <t>leekyung</t>
  </si>
  <si>
    <t>kang</t>
  </si>
  <si>
    <t>rettakang@controlunion.com</t>
  </si>
  <si>
    <t>Kimheak</t>
  </si>
  <si>
    <t>Seng</t>
  </si>
  <si>
    <t>kseng@pcugroup.com</t>
  </si>
  <si>
    <t>Cambodia</t>
  </si>
  <si>
    <t>Seung Hwan</t>
  </si>
  <si>
    <t>Seo</t>
  </si>
  <si>
    <t>ryanseo@controlunion.com</t>
  </si>
  <si>
    <t>Mi Hye</t>
  </si>
  <si>
    <t>gloriakim@controlunion.com</t>
  </si>
  <si>
    <t>Da Yeon</t>
  </si>
  <si>
    <t>Choi</t>
  </si>
  <si>
    <t>dianechoi@controlunion.com</t>
  </si>
  <si>
    <t>TRUONG</t>
  </si>
  <si>
    <t>NGUYEN BAO TRAM</t>
  </si>
  <si>
    <t>tramtnb@onepeterson.com</t>
  </si>
  <si>
    <t>Peterson Services</t>
  </si>
  <si>
    <t>So Young</t>
  </si>
  <si>
    <t>soyoung@gstcouncil.org</t>
  </si>
  <si>
    <t>Project manager</t>
  </si>
  <si>
    <t>GSTC</t>
  </si>
  <si>
    <t>Antalya, Türkiye</t>
  </si>
  <si>
    <t>AT2305-Antalya</t>
  </si>
  <si>
    <t>Cassar</t>
  </si>
  <si>
    <t>ivan.cassar.3@visitmalta.com</t>
  </si>
  <si>
    <t>Manager</t>
  </si>
  <si>
    <t>Malta Tourism Authority</t>
  </si>
  <si>
    <t>Federico</t>
  </si>
  <si>
    <t>Fiorentino</t>
  </si>
  <si>
    <t>federico.a.fiorentino@visitmalta.com</t>
  </si>
  <si>
    <t>Executive</t>
  </si>
  <si>
    <t>Diane</t>
  </si>
  <si>
    <t>Parnis</t>
  </si>
  <si>
    <t>diane.parnis.2@visitmalta.com</t>
  </si>
  <si>
    <t>Ceylan</t>
  </si>
  <si>
    <t>Ogan</t>
  </si>
  <si>
    <t>cylnmsl@hotmail.com</t>
  </si>
  <si>
    <t>HATİCE</t>
  </si>
  <si>
    <t>DİCLE GÜNDEŞ</t>
  </si>
  <si>
    <t>diclegundes@hotmail.com</t>
  </si>
  <si>
    <t>Florencia</t>
  </si>
  <si>
    <t>Kogan Moyano</t>
  </si>
  <si>
    <t>koganf@biolinea.com</t>
  </si>
  <si>
    <t>Daisuke</t>
  </si>
  <si>
    <t>Inoyama</t>
  </si>
  <si>
    <t>dinoyama@controlunion.com</t>
  </si>
  <si>
    <t>Chiara</t>
  </si>
  <si>
    <t>Onofri</t>
  </si>
  <si>
    <t>conofri@controlunion.com</t>
  </si>
  <si>
    <t>Maria</t>
  </si>
  <si>
    <t>Liontaki</t>
  </si>
  <si>
    <t>mliontaki@tuv-nord.com</t>
  </si>
  <si>
    <t>UXUE</t>
  </si>
  <si>
    <t>AZPIROZ</t>
  </si>
  <si>
    <t>uazpiroz@tuv-nord.com</t>
  </si>
  <si>
    <t>Fatima</t>
  </si>
  <si>
    <t>Valieva</t>
  </si>
  <si>
    <t>valieva.fm@gmail.com</t>
  </si>
  <si>
    <t>UCS</t>
  </si>
  <si>
    <t>Berfin</t>
  </si>
  <si>
    <t>Gündeş</t>
  </si>
  <si>
    <t>berfingundes@hotmail.com</t>
  </si>
  <si>
    <t>Pruktivud</t>
  </si>
  <si>
    <t>Chattaviriya</t>
  </si>
  <si>
    <t>thailand@royalcert.com</t>
  </si>
  <si>
    <t>Mohamed Gamal Mohamed Bahegat Elsayed</t>
  </si>
  <si>
    <t>STAMATINA</t>
  </si>
  <si>
    <t>mata_sir@hotmail.com</t>
  </si>
  <si>
    <t>Consultant</t>
  </si>
  <si>
    <t>Hellenic Society For The Protection of Nature - GREEN KEY</t>
  </si>
  <si>
    <t>Arnold</t>
  </si>
  <si>
    <t>Wilfried Besse</t>
  </si>
  <si>
    <t>awbesse@gmail.com</t>
  </si>
  <si>
    <t>Côte d’Ivoire</t>
  </si>
  <si>
    <t>MUHYETTİN</t>
  </si>
  <si>
    <t>ERZEN</t>
  </si>
  <si>
    <t>av.muhyettinerzen@gmail.com</t>
  </si>
  <si>
    <t>Aulkine</t>
  </si>
  <si>
    <t>Monteiro da Silva</t>
  </si>
  <si>
    <t>Aulkine.Silva@igqpi.gov.cv</t>
  </si>
  <si>
    <t>IGQPI (Institute for Quality Management and Intellectual Property)</t>
  </si>
  <si>
    <t>RONNIE</t>
  </si>
  <si>
    <t>ANTONIO DOS SANTOS LIMA</t>
  </si>
  <si>
    <t>ronnielima25@gmail.com</t>
  </si>
  <si>
    <t>Ministry of Agriculture and Environment (MAA)</t>
  </si>
  <si>
    <t>Valdir</t>
  </si>
  <si>
    <t>César Pereira Alves</t>
  </si>
  <si>
    <t>valdir.alves.igqpi@gmail.com</t>
  </si>
  <si>
    <t>Yasin</t>
  </si>
  <si>
    <t>Ekizoğlu</t>
  </si>
  <si>
    <t>yasin.ekizoglu@dqs.com.tr</t>
  </si>
  <si>
    <t>İPEK</t>
  </si>
  <si>
    <t>KEPECİ</t>
  </si>
  <si>
    <t>ipek.kepeci@bureauveritas.com</t>
  </si>
  <si>
    <t>Natalia</t>
  </si>
  <si>
    <t>Sanin</t>
  </si>
  <si>
    <t>natalia@gstcouncil.org</t>
  </si>
  <si>
    <t>Analyst</t>
  </si>
  <si>
    <t>Colombia</t>
  </si>
  <si>
    <t>Herdi</t>
  </si>
  <si>
    <t>Andrariladchi</t>
  </si>
  <si>
    <t>herdi@gstcouncil.org</t>
  </si>
  <si>
    <t>Emi</t>
  </si>
  <si>
    <t>Kaiwa</t>
  </si>
  <si>
    <t>emi@gstcouncil.org</t>
  </si>
  <si>
    <t>Eduardo</t>
  </si>
  <si>
    <t>Bluhm</t>
  </si>
  <si>
    <t>e.bluhm@asi-assurance.org</t>
  </si>
  <si>
    <t>ASI</t>
  </si>
  <si>
    <t>Istanbul, Türkiye</t>
  </si>
  <si>
    <t>AT2308-Istanbul</t>
  </si>
  <si>
    <t>HILAL</t>
  </si>
  <si>
    <t>YILMAZ</t>
  </si>
  <si>
    <t>cremoris2000@yahoo.com</t>
  </si>
  <si>
    <t>Hamza</t>
  </si>
  <si>
    <t>Akdağ</t>
  </si>
  <si>
    <t>akdg.hamza@gmail.com</t>
  </si>
  <si>
    <t>FIRAT</t>
  </si>
  <si>
    <t>TOZLU</t>
  </si>
  <si>
    <t>firattozlu@gmail.com</t>
  </si>
  <si>
    <t>Safety Specialist</t>
  </si>
  <si>
    <t>RESUL</t>
  </si>
  <si>
    <t>ripek@controlunion.com</t>
  </si>
  <si>
    <t>Şadiye Yasemin</t>
  </si>
  <si>
    <t>Oker</t>
  </si>
  <si>
    <t>yasemin.oker@gmail.com</t>
  </si>
  <si>
    <t>Independent Consultant</t>
  </si>
  <si>
    <t>selda</t>
  </si>
  <si>
    <t>Yalçın Aydoğdu</t>
  </si>
  <si>
    <t>seldayalcin89@hotmail.com</t>
  </si>
  <si>
    <t>Quality Specialist</t>
  </si>
  <si>
    <t>Yüksel Tohum</t>
  </si>
  <si>
    <t>ERSEN</t>
  </si>
  <si>
    <t>DAŞ</t>
  </si>
  <si>
    <t>ersendas@hotmail.com</t>
  </si>
  <si>
    <t>Burak</t>
  </si>
  <si>
    <t>Geniş</t>
  </si>
  <si>
    <t>drburakgenis@gmail.com</t>
  </si>
  <si>
    <t>Cenk</t>
  </si>
  <si>
    <t>Türker</t>
  </si>
  <si>
    <t>cenk@esgturkey.com</t>
  </si>
  <si>
    <t>Genel Müdür</t>
  </si>
  <si>
    <t>ESG Strateji Danışmanlığı ve Eğitim LTD</t>
  </si>
  <si>
    <t>Jie</t>
  </si>
  <si>
    <t>Ren</t>
  </si>
  <si>
    <t>jackie.ren@bureauveritas.com</t>
  </si>
  <si>
    <t>District Operation Manager</t>
  </si>
  <si>
    <t>Meryem Melisa</t>
  </si>
  <si>
    <t>Uyankaya Kırbaççıoğlu</t>
  </si>
  <si>
    <t>melisakirbaccioglu@gmail.com</t>
  </si>
  <si>
    <t>Proked Akademi LTD</t>
  </si>
  <si>
    <t>Ferly</t>
  </si>
  <si>
    <t>Apriliadita</t>
  </si>
  <si>
    <t>fapriliadita@controlunion.com</t>
  </si>
  <si>
    <t>Control Union(PT PCU Indonesia)</t>
  </si>
  <si>
    <t>M. Recai</t>
  </si>
  <si>
    <t>recai.yilmaz@isis-turkey.com</t>
  </si>
  <si>
    <t>Gürsel</t>
  </si>
  <si>
    <t>Özdemir</t>
  </si>
  <si>
    <t>gursel.ozdemir@isis-turkey.com</t>
  </si>
  <si>
    <t>uğur</t>
  </si>
  <si>
    <t>karaçay</t>
  </si>
  <si>
    <t>ugur.kara.cay@hotmail.com</t>
  </si>
  <si>
    <t>Architect, Tour guide</t>
  </si>
  <si>
    <t>Baran</t>
  </si>
  <si>
    <t>Bozoğlu</t>
  </si>
  <si>
    <t>baranbozoglu@gmail.com</t>
  </si>
  <si>
    <t>Jing</t>
  </si>
  <si>
    <t>Dong</t>
  </si>
  <si>
    <t>jdong@controlunion.com</t>
  </si>
  <si>
    <t>Gözde</t>
  </si>
  <si>
    <t>Kubat</t>
  </si>
  <si>
    <t>gozde.kubat@kenthas.com</t>
  </si>
  <si>
    <t>Destination Development Coordinator</t>
  </si>
  <si>
    <t>Şişli Municipality</t>
  </si>
  <si>
    <t>Özcan</t>
  </si>
  <si>
    <t>Biçer</t>
  </si>
  <si>
    <t>ozcanbicer@kenthas.com</t>
  </si>
  <si>
    <t>Chairman of the Board</t>
  </si>
  <si>
    <t>Seçil</t>
  </si>
  <si>
    <t>Tunçsav</t>
  </si>
  <si>
    <t>secil.tuncsav@kenthas.com</t>
  </si>
  <si>
    <t>DMO Director</t>
  </si>
  <si>
    <t>Ilke</t>
  </si>
  <si>
    <t>Akis Burcak</t>
  </si>
  <si>
    <t>ilke_akis@yahoo.com</t>
  </si>
  <si>
    <t>celalettin</t>
  </si>
  <si>
    <t>uysal</t>
  </si>
  <si>
    <t>celaluysal5@gmail.com</t>
  </si>
  <si>
    <t>Owner</t>
  </si>
  <si>
    <t>Globalis Sertifikasyon Hizmetleri ve Yatırım Sanayi Ticaret AŞ.</t>
  </si>
  <si>
    <t>hamit gökay</t>
  </si>
  <si>
    <t>meriç</t>
  </si>
  <si>
    <t>mericgokay@gmail.com</t>
  </si>
  <si>
    <t>tuğçe</t>
  </si>
  <si>
    <t>ertan meriç</t>
  </si>
  <si>
    <t>tugce.ertan@gmail.com</t>
  </si>
  <si>
    <t>AYLIN</t>
  </si>
  <si>
    <t>OGAN KIRCA</t>
  </si>
  <si>
    <t>aylin@servotel.net</t>
  </si>
  <si>
    <t>Executive Board Member</t>
  </si>
  <si>
    <t>SERVOTEL</t>
  </si>
  <si>
    <t>Mehmet Bartu</t>
  </si>
  <si>
    <t>Kireççi</t>
  </si>
  <si>
    <t>kireccibartu@gmail.com</t>
  </si>
  <si>
    <t>vesile cansu</t>
  </si>
  <si>
    <t>üstüntaş</t>
  </si>
  <si>
    <t>cansu.ustuntas@hotmail.com</t>
  </si>
  <si>
    <t>MEHMET SELVER</t>
  </si>
  <si>
    <t>KÖPRÜ</t>
  </si>
  <si>
    <t>mehmet-4949@hotmail.com</t>
  </si>
  <si>
    <t>Auditor, Engineer</t>
  </si>
  <si>
    <t>Turkish Standardization Institute</t>
  </si>
  <si>
    <t>Hilal</t>
  </si>
  <si>
    <t>Er Taylan</t>
  </si>
  <si>
    <t>h.hilaler@hotmail.com</t>
  </si>
  <si>
    <t>merve</t>
  </si>
  <si>
    <t>dede</t>
  </si>
  <si>
    <t>mervegucur3507@gmail.com</t>
  </si>
  <si>
    <t>Kaya</t>
  </si>
  <si>
    <t>tubakaya09@hotmail.com</t>
  </si>
  <si>
    <t>QA Manager / Engineer</t>
  </si>
  <si>
    <t>ANIL TURAN</t>
  </si>
  <si>
    <t>YAŞAR</t>
  </si>
  <si>
    <t>anilturan.yasar@tuv.at</t>
  </si>
  <si>
    <t>Operation Responsible</t>
  </si>
  <si>
    <t>TÜV AUSTRIA TÜRK BELGELENDİRME EĞİTİM VE GÖZETİM HİZMETLERİ LİMİTED ŞİRKETİ</t>
  </si>
  <si>
    <t>Barazi</t>
  </si>
  <si>
    <t>barazibahar@gmail.com</t>
  </si>
  <si>
    <t>Polina</t>
  </si>
  <si>
    <t>Trukhlova</t>
  </si>
  <si>
    <t>polina.trukhlova@gmail.com</t>
  </si>
  <si>
    <t>ŞEN</t>
  </si>
  <si>
    <t>sen.brs@gmail.com</t>
  </si>
  <si>
    <t>Öykü</t>
  </si>
  <si>
    <t>Öztürk</t>
  </si>
  <si>
    <t>oykozturk@gmail.com</t>
  </si>
  <si>
    <t>AT2310-Vanuatu</t>
  </si>
  <si>
    <t>Frank</t>
  </si>
  <si>
    <t>Kingston</t>
  </si>
  <si>
    <t>Themonitree@gmail.com</t>
  </si>
  <si>
    <t>Business Owner</t>
  </si>
  <si>
    <t>Off Road Adventures</t>
  </si>
  <si>
    <t>Siu</t>
  </si>
  <si>
    <t>Foliaki</t>
  </si>
  <si>
    <t>sfoliaki@qualitysolutionspacific.com</t>
  </si>
  <si>
    <t>Quality Solutions</t>
  </si>
  <si>
    <t>Ni-Vanuatu</t>
  </si>
  <si>
    <t>Leonid</t>
  </si>
  <si>
    <t>Vusilai</t>
  </si>
  <si>
    <t>vusilaileonid.kaivanua@outlook.com</t>
  </si>
  <si>
    <t>Cuisine Advisor</t>
  </si>
  <si>
    <t>Regenerative Vanua</t>
  </si>
  <si>
    <t>Norah</t>
  </si>
  <si>
    <t>Rihai</t>
  </si>
  <si>
    <t>nrhbulu@gmail.com</t>
  </si>
  <si>
    <t>Organic Agriculture Advisor</t>
  </si>
  <si>
    <t>Kehana</t>
  </si>
  <si>
    <t>kehanaandrew1@gmail.com</t>
  </si>
  <si>
    <t>Communications&amp;Logistics</t>
  </si>
  <si>
    <t>Colleen</t>
  </si>
  <si>
    <t>Regenvanu</t>
  </si>
  <si>
    <t>cregenvanu@gmail.com</t>
  </si>
  <si>
    <t>Tamate Springs Farms</t>
  </si>
  <si>
    <t>Joe</t>
  </si>
  <si>
    <t>Betsesai</t>
  </si>
  <si>
    <t>vanmusco20@gmail.com</t>
  </si>
  <si>
    <t>Self employed</t>
  </si>
  <si>
    <t>Laurana</t>
  </si>
  <si>
    <t>Rakau-Tokataake</t>
  </si>
  <si>
    <t>laurana.regenerativevanua@gmail.com</t>
  </si>
  <si>
    <t>Operations Manager</t>
  </si>
  <si>
    <t>Cherise </t>
  </si>
  <si>
    <t>Addinsall</t>
  </si>
  <si>
    <t>caddinsall@usc.edu.au</t>
  </si>
  <si>
    <t>Strategic Mentor</t>
  </si>
  <si>
    <t>Florida, USA</t>
  </si>
  <si>
    <t>AT2311-Florida</t>
  </si>
  <si>
    <t>Michelle</t>
  </si>
  <si>
    <t>Groothedde</t>
  </si>
  <si>
    <t>michelle@groothed.nl</t>
  </si>
  <si>
    <t>Travelife for Accommodations</t>
  </si>
  <si>
    <t>Padoan</t>
  </si>
  <si>
    <t>chiarapadoanroatan@gmail.com</t>
  </si>
  <si>
    <t>BIG FRENCH KEY ROATAN S.A.</t>
  </si>
  <si>
    <t>Elaine</t>
  </si>
  <si>
    <t>Patnode</t>
  </si>
  <si>
    <t>elaine.patnode@dekra.com</t>
  </si>
  <si>
    <t>DEKRA Certification, Inc.</t>
  </si>
  <si>
    <t>Zed</t>
  </si>
  <si>
    <t>Bates</t>
  </si>
  <si>
    <t>zed.bates@dekra.com</t>
  </si>
  <si>
    <t>Phoebe</t>
  </si>
  <si>
    <t>phoebe.wong@dekra.com</t>
  </si>
  <si>
    <t>Takehisa</t>
  </si>
  <si>
    <t>SEKIYA</t>
  </si>
  <si>
    <t>sekiya.6nnf@jal.com</t>
  </si>
  <si>
    <t>Vice President</t>
  </si>
  <si>
    <t>Japan Airlines Co.,Ltd.</t>
  </si>
  <si>
    <t>Fumiko</t>
  </si>
  <si>
    <t>ITO</t>
  </si>
  <si>
    <t>fumiko.m7wn@jal.com</t>
  </si>
  <si>
    <t>Senior Director</t>
  </si>
  <si>
    <t>OKUMURA</t>
  </si>
  <si>
    <t>okumura.h7b3@jal.com</t>
  </si>
  <si>
    <t>Yuki</t>
  </si>
  <si>
    <t>KOSAKA</t>
  </si>
  <si>
    <t>kosaka.jte6@jal.com</t>
  </si>
  <si>
    <t>Camila</t>
  </si>
  <si>
    <t>Osores</t>
  </si>
  <si>
    <t>cosores@controlunion.com</t>
  </si>
  <si>
    <t>Certifications Assistant</t>
  </si>
  <si>
    <t>Control Union USA</t>
  </si>
  <si>
    <t>Jose</t>
  </si>
  <si>
    <t>Del Castillo</t>
  </si>
  <si>
    <t>jdcastillo@controlunion.com</t>
  </si>
  <si>
    <t>Kevin</t>
  </si>
  <si>
    <t>Campbell</t>
  </si>
  <si>
    <t>kevin.campbell@dekra.com</t>
  </si>
  <si>
    <t>Technical Director</t>
  </si>
  <si>
    <t>Cem</t>
  </si>
  <si>
    <t>Onus</t>
  </si>
  <si>
    <t>cem.onus@dekra.com</t>
  </si>
  <si>
    <t>Managing Director</t>
  </si>
  <si>
    <t>SHEN SHEN</t>
  </si>
  <si>
    <t>He</t>
  </si>
  <si>
    <t>caecilia@hotmail.ca</t>
  </si>
  <si>
    <t>Project Associate</t>
  </si>
  <si>
    <t>Solimar International</t>
  </si>
  <si>
    <t>Callie</t>
  </si>
  <si>
    <t>Crowe</t>
  </si>
  <si>
    <t>callie.crowe@dekra.com</t>
  </si>
  <si>
    <t>Business Performance Improvement Manager</t>
  </si>
  <si>
    <t>Ziya</t>
  </si>
  <si>
    <t>Keskin</t>
  </si>
  <si>
    <t>ziya.keskin@royalcert.com</t>
  </si>
  <si>
    <t>Vice Chairman</t>
  </si>
  <si>
    <t>RoyalCert</t>
  </si>
  <si>
    <t>Yagmur</t>
  </si>
  <si>
    <t>Esendemir</t>
  </si>
  <si>
    <t>yesendemir@controlunion.com</t>
  </si>
  <si>
    <t>Larry</t>
  </si>
  <si>
    <t>Eichel</t>
  </si>
  <si>
    <t>larry.j.eichel@gmail.com</t>
  </si>
  <si>
    <t>Sustainability Practice Director</t>
  </si>
  <si>
    <t>APTIM</t>
  </si>
  <si>
    <t>MAYRA DE LOS ANGELES</t>
  </si>
  <si>
    <t>LLAMAS LEON</t>
  </si>
  <si>
    <t>mllamas@controlunion.com</t>
  </si>
  <si>
    <t>Majid</t>
  </si>
  <si>
    <t>Mutalemwa</t>
  </si>
  <si>
    <t>mmutalemwa@controlunion.com</t>
  </si>
  <si>
    <t>Previous Registered</t>
  </si>
  <si>
    <t>Andres</t>
  </si>
  <si>
    <t>Fellenberg</t>
  </si>
  <si>
    <t>a.fellenberg@green-partner.nl</t>
  </si>
  <si>
    <t>AT2401-Bangkok</t>
  </si>
  <si>
    <t>HTO</t>
  </si>
  <si>
    <t>Haoming</t>
  </si>
  <si>
    <t>Xu</t>
  </si>
  <si>
    <t>ike.xu@tuv.com</t>
  </si>
  <si>
    <t>TUV Rheinland</t>
  </si>
  <si>
    <t>Victor</t>
  </si>
  <si>
    <t>Low</t>
  </si>
  <si>
    <t>victor.low@l-qube.com</t>
  </si>
  <si>
    <t>L-QUBE PTE LTD</t>
  </si>
  <si>
    <t>Seng Hin</t>
  </si>
  <si>
    <t>See</t>
  </si>
  <si>
    <t>senghin.see@uesco.com.sg</t>
  </si>
  <si>
    <t>Energy Manager</t>
  </si>
  <si>
    <t>UESCO Pte Ltd</t>
  </si>
  <si>
    <t>SRI SHANMUGANATHAN</t>
  </si>
  <si>
    <t>M SUBRAMANIAM</t>
  </si>
  <si>
    <t>s.shan5567@gmail.com</t>
  </si>
  <si>
    <t>INDEPENDENT AUDITOR</t>
  </si>
  <si>
    <t>WHITEGRASS ENTERPRISE</t>
  </si>
  <si>
    <t>Mei Ling</t>
  </si>
  <si>
    <t>Choo</t>
  </si>
  <si>
    <t>mling255@gmail.com</t>
  </si>
  <si>
    <t>Certification Engineer</t>
  </si>
  <si>
    <t>Element Testing Services (S) Pte Ltd</t>
  </si>
  <si>
    <t>Mary</t>
  </si>
  <si>
    <t>Jacob</t>
  </si>
  <si>
    <t>mary.jacob@element.com</t>
  </si>
  <si>
    <t>Senior Certification Auditor</t>
  </si>
  <si>
    <t>Yeap</t>
  </si>
  <si>
    <t>Hooi Kim</t>
  </si>
  <si>
    <t>hkyeap@controlunion.com</t>
  </si>
  <si>
    <t>Control Union Singapore Pte Ltd</t>
  </si>
  <si>
    <t>Ailynn</t>
  </si>
  <si>
    <t>Seah</t>
  </si>
  <si>
    <t>ailynn@thelumierecompany.com</t>
  </si>
  <si>
    <t>CEO</t>
  </si>
  <si>
    <t>The Lumiere Company</t>
  </si>
  <si>
    <t>Jerome</t>
  </si>
  <si>
    <t>Memoracion</t>
  </si>
  <si>
    <t>jrmemoracion@controlunion.com</t>
  </si>
  <si>
    <t>Control Union Philippines, Inc.</t>
  </si>
  <si>
    <t>Ulfa</t>
  </si>
  <si>
    <t>Khairunnisa Hakim</t>
  </si>
  <si>
    <t>ukhakim@controlunion.com</t>
  </si>
  <si>
    <t>Social Auditor</t>
  </si>
  <si>
    <t>PT PCU Indonesia</t>
  </si>
  <si>
    <t>Liem</t>
  </si>
  <si>
    <t>Khong</t>
  </si>
  <si>
    <t>liemktt@controlunion.com</t>
  </si>
  <si>
    <t>CONTROL UNION VIET NAM CO., LTD</t>
  </si>
  <si>
    <t>Pornpol</t>
  </si>
  <si>
    <t>Noithammaraj</t>
  </si>
  <si>
    <t>pornpoln@gmail.com</t>
  </si>
  <si>
    <t>Verigrene (Verigreen Co.,Ltd.)</t>
  </si>
  <si>
    <t>Pongsathorn</t>
  </si>
  <si>
    <t>Kamonpet</t>
  </si>
  <si>
    <t>pongsathorn.kamonpet@bureauveritas.com</t>
  </si>
  <si>
    <t>Bureau Veritas (Thailand) Ltd.</t>
  </si>
  <si>
    <t>andrew.wong@tuv.com</t>
  </si>
  <si>
    <t>TUV Rheinland Hong Kong Ltd</t>
  </si>
  <si>
    <t>Takeshi</t>
  </si>
  <si>
    <t>Kitamura</t>
  </si>
  <si>
    <t>Takeshi.Kitamura@j-h-a.co.jp</t>
  </si>
  <si>
    <t>Sakura Quality Management Co.,ltd.</t>
  </si>
  <si>
    <t>Nawaphop</t>
  </si>
  <si>
    <t>Sutaswiriya</t>
  </si>
  <si>
    <t>nawaphop@gmail.com</t>
  </si>
  <si>
    <t>Able Consultant Co. Ltd</t>
  </si>
  <si>
    <t>Pornphimol</t>
  </si>
  <si>
    <t>Winyuchakrit</t>
  </si>
  <si>
    <t>win.pornphimol@gmail.com</t>
  </si>
  <si>
    <t>Triple E Friendly Solutions Co., Ltd.</t>
  </si>
  <si>
    <t>Bussabongkot</t>
  </si>
  <si>
    <t>Deewaja</t>
  </si>
  <si>
    <t>d.bussabongkot@gmail.com</t>
  </si>
  <si>
    <t>Advantage Consulting Co.,Ltd</t>
  </si>
  <si>
    <t>Peter</t>
  </si>
  <si>
    <t>Richards</t>
  </si>
  <si>
    <t>peter.e.richards@gmail.com</t>
  </si>
  <si>
    <t>Project Manager</t>
  </si>
  <si>
    <t>​ECEAT</t>
  </si>
  <si>
    <t>AT2402-Milan</t>
  </si>
  <si>
    <t>Barry</t>
  </si>
  <si>
    <t>Bambury</t>
  </si>
  <si>
    <t>bambury_b@dcsixtechnologies.com</t>
  </si>
  <si>
    <t>DCSix Technologies</t>
  </si>
  <si>
    <t>Ireland</t>
  </si>
  <si>
    <t>Jonathan</t>
  </si>
  <si>
    <t>Sandham</t>
  </si>
  <si>
    <t>jonathan.sandham@dcsixtechnologies.com</t>
  </si>
  <si>
    <t>Director</t>
  </si>
  <si>
    <t>Davide</t>
  </si>
  <si>
    <t>Caisutti</t>
  </si>
  <si>
    <t>dcaisutti@yahoo.it</t>
  </si>
  <si>
    <t>Dream&amp;Charme srl</t>
  </si>
  <si>
    <t>Enrico</t>
  </si>
  <si>
    <t>Plateo</t>
  </si>
  <si>
    <t>enricoplateo@hotmail.com</t>
  </si>
  <si>
    <t>n/a</t>
  </si>
  <si>
    <t>Filippo</t>
  </si>
  <si>
    <t>Caporale</t>
  </si>
  <si>
    <t>filippo.caporale@vireosrl.it</t>
  </si>
  <si>
    <t>Vireo Srl</t>
  </si>
  <si>
    <t>Carlo</t>
  </si>
  <si>
    <t>Fiandesio Vallante</t>
  </si>
  <si>
    <t>carlo.fiandesio@vireosrl.it</t>
  </si>
  <si>
    <t>Sabina</t>
  </si>
  <si>
    <t>Mazzi</t>
  </si>
  <si>
    <t>smazzi@me.com</t>
  </si>
  <si>
    <t>Travel consultant /sustainability manager</t>
  </si>
  <si>
    <t>Freelance</t>
  </si>
  <si>
    <t>Cortesi</t>
  </si>
  <si>
    <t>viviana.cortesi@vireosrl.it</t>
  </si>
  <si>
    <t>Cecilia</t>
  </si>
  <si>
    <t>Torlai</t>
  </si>
  <si>
    <t>ceciliatorlai@gmail.com</t>
  </si>
  <si>
    <t>Sustainable consultant</t>
  </si>
  <si>
    <t>Freelancer</t>
  </si>
  <si>
    <t>Giorgio</t>
  </si>
  <si>
    <t>Caire di Lauzet</t>
  </si>
  <si>
    <t>g.cairedilauzet@dreamcharme.com</t>
  </si>
  <si>
    <t>Founder &amp; CEO</t>
  </si>
  <si>
    <t>Dream&amp;Charme (DCA)</t>
  </si>
  <si>
    <t>Serena</t>
  </si>
  <si>
    <t>Quadri</t>
  </si>
  <si>
    <t>se.quadri01@gmail.com</t>
  </si>
  <si>
    <t>Accredia</t>
  </si>
  <si>
    <t>SASA</t>
  </si>
  <si>
    <t>DURDEVIC</t>
  </si>
  <si>
    <t>sdjurdjevic@controlunion.com</t>
  </si>
  <si>
    <t>managing director</t>
  </si>
  <si>
    <t>CONTROL UNION DANUBE</t>
  </si>
  <si>
    <t>Serbia</t>
  </si>
  <si>
    <t>WALTER</t>
  </si>
  <si>
    <t>NESTICO</t>
  </si>
  <si>
    <t>walter.nestico@alpitourworld.it</t>
  </si>
  <si>
    <t>Sustainability Manager</t>
  </si>
  <si>
    <t>Valentina</t>
  </si>
  <si>
    <t>Favale</t>
  </si>
  <si>
    <t>favale.valentina@outlook.it</t>
  </si>
  <si>
    <t>Elisa</t>
  </si>
  <si>
    <t>Lattuada</t>
  </si>
  <si>
    <t>elisa.lattuada@dca-cert.com</t>
  </si>
  <si>
    <t>Operation Manager/Lead Auditor</t>
  </si>
  <si>
    <t>Anna</t>
  </si>
  <si>
    <t>Zavadskaya</t>
  </si>
  <si>
    <t>a.zavadskaya@ucsl.eu</t>
  </si>
  <si>
    <t>GSTC Program Manager</t>
  </si>
  <si>
    <t>Antonella</t>
  </si>
  <si>
    <t>Grange</t>
  </si>
  <si>
    <t>grangeanto@gmail.com</t>
  </si>
  <si>
    <t>GRANGE ANTONELLA SICUREZZA &amp; AMBIENTE</t>
  </si>
  <si>
    <t>Russo</t>
  </si>
  <si>
    <t>valerucs@gmail.com</t>
  </si>
  <si>
    <t>Travel Designer and Dca Auditor</t>
  </si>
  <si>
    <t>Margherita</t>
  </si>
  <si>
    <t>Vialetto</t>
  </si>
  <si>
    <t>margherita.vialetto@valoritalia.it</t>
  </si>
  <si>
    <t>FRANCESCA</t>
  </si>
  <si>
    <t>ROMERO</t>
  </si>
  <si>
    <t>francesca.romero@valoritalia.it</t>
  </si>
  <si>
    <t>Laila</t>
  </si>
  <si>
    <t>Biondani</t>
  </si>
  <si>
    <t>biondanilaila@hotmail.com</t>
  </si>
  <si>
    <t>Senior Contracts Manager</t>
  </si>
  <si>
    <t>Alessandro</t>
  </si>
  <si>
    <t>Marconi</t>
  </si>
  <si>
    <t>a.marconi@eqsmanagement.eu</t>
  </si>
  <si>
    <t>ICMQ S.p.A.</t>
  </si>
  <si>
    <t>Pace</t>
  </si>
  <si>
    <t>daniele_pace@hotmail.com</t>
  </si>
  <si>
    <t>AT2402-Istanbul</t>
  </si>
  <si>
    <t>Mustafa Fehmi</t>
  </si>
  <si>
    <t>Üstünsöz</t>
  </si>
  <si>
    <t>ustunsoz@gmail.com</t>
  </si>
  <si>
    <t>ISOQAR Turkey</t>
  </si>
  <si>
    <t>Dağhan</t>
  </si>
  <si>
    <t>İstaşoğlu</t>
  </si>
  <si>
    <t>daghanistasoglu@gmail.com</t>
  </si>
  <si>
    <t>IQD Cert Uluslararası Belgelendirme Denetim ve Eğitim Hizmetleri Ltd. Şti.</t>
  </si>
  <si>
    <t>BUTUN</t>
  </si>
  <si>
    <t>aykutbutun@hotmail.com</t>
  </si>
  <si>
    <t>YETKİLİ KOBİ DANIŞMANI</t>
  </si>
  <si>
    <t>ARTI KOBİ DANIŞMANLIK</t>
  </si>
  <si>
    <t>Bilgehan</t>
  </si>
  <si>
    <t>Yağbasan</t>
  </si>
  <si>
    <t>bilgehanyagbasan@hotmail.com</t>
  </si>
  <si>
    <t>Salih</t>
  </si>
  <si>
    <t>Çiçek</t>
  </si>
  <si>
    <t>salihcicek@hotmail.com</t>
  </si>
  <si>
    <t>CANAN</t>
  </si>
  <si>
    <t>cananbutun@hotmail.com</t>
  </si>
  <si>
    <t>UZMAN DANIŞMAN</t>
  </si>
  <si>
    <t>CEVHER</t>
  </si>
  <si>
    <t>KURT</t>
  </si>
  <si>
    <t>cev_kurt@yahoo.com</t>
  </si>
  <si>
    <t>ISOQAR BELGELENDİRME</t>
  </si>
  <si>
    <t>Sabriye Şule</t>
  </si>
  <si>
    <t>sulekayaant@gmail.com</t>
  </si>
  <si>
    <t>Hedef Yönetim Danışmanlık A.Ş.</t>
  </si>
  <si>
    <t>Azize</t>
  </si>
  <si>
    <t>Çelikdere</t>
  </si>
  <si>
    <t>azize.celikdere@rentokil.com</t>
  </si>
  <si>
    <t>Training &amp; consultancy manager</t>
  </si>
  <si>
    <t>Rentokil Initial</t>
  </si>
  <si>
    <t>Saniye</t>
  </si>
  <si>
    <t>sayildirim@controlunion.com</t>
  </si>
  <si>
    <t>Control Union Gözetim ve Belgelendirme Ltd. Şti.</t>
  </si>
  <si>
    <t>DİLARA DİDEM</t>
  </si>
  <si>
    <t>TEMUR</t>
  </si>
  <si>
    <t>dilaradidemtemur@gmail.com</t>
  </si>
  <si>
    <t>DK CONSULTNCY</t>
  </si>
  <si>
    <t>Bulent</t>
  </si>
  <si>
    <t>Demiral</t>
  </si>
  <si>
    <t>budemiral@gmail.com</t>
  </si>
  <si>
    <t>Turizm ve otelcilik</t>
  </si>
  <si>
    <t>Yavuz</t>
  </si>
  <si>
    <t>Kurtulan</t>
  </si>
  <si>
    <t>ykurtulan@yahoo.com</t>
  </si>
  <si>
    <t>Turizm</t>
  </si>
  <si>
    <t>İsveren</t>
  </si>
  <si>
    <t>MUSTAFA</t>
  </si>
  <si>
    <t>AÇIKGÖZOĞLU</t>
  </si>
  <si>
    <t>attmustafa37@gmail.com</t>
  </si>
  <si>
    <t>SÜRDÜRÜLEBİLİR DENETİM</t>
  </si>
  <si>
    <t>çalışan</t>
  </si>
  <si>
    <t>Gökhan</t>
  </si>
  <si>
    <t>Tuğrul</t>
  </si>
  <si>
    <t>tugrulgokhan@gmail.com</t>
  </si>
  <si>
    <t>genel müdür</t>
  </si>
  <si>
    <t>Çiğdem</t>
  </si>
  <si>
    <t>Bekmezci</t>
  </si>
  <si>
    <t>cigdembekmezci@yandex.com</t>
  </si>
  <si>
    <t>Denetçi</t>
  </si>
  <si>
    <t>Ceo Arıtma</t>
  </si>
  <si>
    <t>Kayacan</t>
  </si>
  <si>
    <t>m.kayacan@yahoo.com</t>
  </si>
  <si>
    <t>TÜV AUSTRIA TURK</t>
  </si>
  <si>
    <t>ECEVİT BARKIN</t>
  </si>
  <si>
    <t>KALUÇ</t>
  </si>
  <si>
    <t>barkinkaluc@hotmail.com</t>
  </si>
  <si>
    <t>DENETMEN</t>
  </si>
  <si>
    <t>İSOQAR(VİREO)BELGELENDİRME LİMİTED ŞİRKETİ</t>
  </si>
  <si>
    <t>NİGAR</t>
  </si>
  <si>
    <t>AKÇA DURDU</t>
  </si>
  <si>
    <t>nigarakca@hotmail.com</t>
  </si>
  <si>
    <t>ALBERK QA ULUSLARARASI TEKNİK KONTROL VE BELGELENDIRME A.S.</t>
  </si>
  <si>
    <t>AYSEN</t>
  </si>
  <si>
    <t>aysen.yilmaz@qatechnic.com</t>
  </si>
  <si>
    <t>YILMAZ KIRARAZ</t>
  </si>
  <si>
    <t>ozlem.yilmaz@qatechnic.com</t>
  </si>
  <si>
    <t>MANAGEMENT REPRESENTATIVE</t>
  </si>
  <si>
    <t>SULTAN</t>
  </si>
  <si>
    <t>GÜNAR</t>
  </si>
  <si>
    <t>sultangunar@hotmail.com</t>
  </si>
  <si>
    <t>MÜCAHİT</t>
  </si>
  <si>
    <t>GÜRLER</t>
  </si>
  <si>
    <t>mucahitgurler55@gmail.com</t>
  </si>
  <si>
    <t>DENETÇİ</t>
  </si>
  <si>
    <t>Ezel Kalite Teknik Kontrol Belgelendirme Sanayi ve Ticaret Limited Şirketi</t>
  </si>
  <si>
    <t>Halil</t>
  </si>
  <si>
    <t>Akbaş</t>
  </si>
  <si>
    <t>halilakb@gmail.com</t>
  </si>
  <si>
    <t>Çevre Mühendisi</t>
  </si>
  <si>
    <t>Çiftay</t>
  </si>
  <si>
    <t>Pembe Gül</t>
  </si>
  <si>
    <t>Cingi</t>
  </si>
  <si>
    <t>pembe242@gmail.com</t>
  </si>
  <si>
    <t>training officer</t>
  </si>
  <si>
    <t>AKIN</t>
  </si>
  <si>
    <t>aveda1977@gmail.com</t>
  </si>
  <si>
    <t>HAKAN AKIN</t>
  </si>
  <si>
    <t>Melih</t>
  </si>
  <si>
    <t>Yılmazer</t>
  </si>
  <si>
    <t>melihyilmazer@hotmail.com</t>
  </si>
  <si>
    <t>Nihat</t>
  </si>
  <si>
    <t>Pançalı</t>
  </si>
  <si>
    <t>npancali@controlunion.com</t>
  </si>
  <si>
    <t>SELÇUK</t>
  </si>
  <si>
    <t>ÇAKAR</t>
  </si>
  <si>
    <t>durubelgelendirme@gmail.com</t>
  </si>
  <si>
    <t>Wael</t>
  </si>
  <si>
    <t>Fathy</t>
  </si>
  <si>
    <t>wael@controlunion.com</t>
  </si>
  <si>
    <t>Head of Tourism Certifications Dept.</t>
  </si>
  <si>
    <t>Control Union Egypt LLC</t>
  </si>
  <si>
    <t>Cüneyt</t>
  </si>
  <si>
    <t>Ünver</t>
  </si>
  <si>
    <t>maviyaztravel@yahoo.com</t>
  </si>
  <si>
    <t>Manager / Auditor</t>
  </si>
  <si>
    <t>Dilay</t>
  </si>
  <si>
    <t>Durmuş</t>
  </si>
  <si>
    <t>dilay.durmus@bureauveritas.com</t>
  </si>
  <si>
    <t>Technical Coordinator</t>
  </si>
  <si>
    <t>Derya</t>
  </si>
  <si>
    <t>Yıldız</t>
  </si>
  <si>
    <t>derya.yildiz@royalcert.com</t>
  </si>
  <si>
    <t>Technical manager</t>
  </si>
  <si>
    <t>Royal Cert</t>
  </si>
  <si>
    <t>Aslıhan</t>
  </si>
  <si>
    <t>Aydın</t>
  </si>
  <si>
    <t>aslihan.aydin@royalcert.com</t>
  </si>
  <si>
    <t>Planning &amp; Operation Administrator</t>
  </si>
  <si>
    <t>Ecem</t>
  </si>
  <si>
    <t>Eren</t>
  </si>
  <si>
    <t>ecemeren91@gmail.com</t>
  </si>
  <si>
    <t>GSTC program technical responsible</t>
  </si>
  <si>
    <t>Demet</t>
  </si>
  <si>
    <t>Gençoğlu Akın</t>
  </si>
  <si>
    <t>demet@diamondvision.com.tr</t>
  </si>
  <si>
    <t>EROL KEREM</t>
  </si>
  <si>
    <t>KADIOGLU</t>
  </si>
  <si>
    <t>erolkerem@gmail.com</t>
  </si>
  <si>
    <t>Electrical Engineer, Lead Auditor</t>
  </si>
  <si>
    <t>Mert</t>
  </si>
  <si>
    <t>Ön</t>
  </si>
  <si>
    <t>onmert26@gmail.com</t>
  </si>
  <si>
    <t>Chemical Engineer</t>
  </si>
  <si>
    <t>şedele</t>
  </si>
  <si>
    <t>duygusedele@hotmail.com</t>
  </si>
  <si>
    <t>AGRICULTURAL ENGINEER</t>
  </si>
  <si>
    <t>H.Pelin</t>
  </si>
  <si>
    <t>Erol</t>
  </si>
  <si>
    <t>pelineroll7@gmail.com</t>
  </si>
  <si>
    <t>Freelance 1.Aşama Sürdürülebilir Turizm Denetçisi</t>
  </si>
  <si>
    <t>AT2404-Stockholm</t>
  </si>
  <si>
    <t>Joonsik</t>
  </si>
  <si>
    <t>Son</t>
  </si>
  <si>
    <t>joonsik@gstcouncil.org</t>
  </si>
  <si>
    <t>Assurance Planning Coordinator</t>
  </si>
  <si>
    <t>Van Vien</t>
  </si>
  <si>
    <t>vien.nguyen@intertek.com</t>
  </si>
  <si>
    <t>Environment Manager</t>
  </si>
  <si>
    <t>Intertek Vietnam Limited</t>
  </si>
  <si>
    <t>Jelena</t>
  </si>
  <si>
    <t>Kucan</t>
  </si>
  <si>
    <t>jelena@mara.hr</t>
  </si>
  <si>
    <t>MARA d.o.o.</t>
  </si>
  <si>
    <t>Croatia</t>
  </si>
  <si>
    <t>Certificate of attendance GSTC Sustainable Toruism Training</t>
  </si>
  <si>
    <t>Federica</t>
  </si>
  <si>
    <t>Bosco</t>
  </si>
  <si>
    <t>federica.bosco@etifor.com</t>
  </si>
  <si>
    <t>Sustainable Tourism Manager</t>
  </si>
  <si>
    <t>ETIFOR | Valuing Nature</t>
  </si>
  <si>
    <t>UNI EN ISO 19011:2018 E UNI CEI EN ISO/IEC 17021-1:2015</t>
  </si>
  <si>
    <t>Liliana</t>
  </si>
  <si>
    <t>Rios Santana</t>
  </si>
  <si>
    <t>sustainability@hikeandsail.com</t>
  </si>
  <si>
    <t>Sustainability Coordinator</t>
  </si>
  <si>
    <t>Hike'n Sail Türkiye</t>
  </si>
  <si>
    <t>Certifed by Travelife</t>
  </si>
  <si>
    <t>María Ester</t>
  </si>
  <si>
    <t>Guðjónsdóttir</t>
  </si>
  <si>
    <t>maebba@gmail.com</t>
  </si>
  <si>
    <t>Iceland Travel / Travel Connect</t>
  </si>
  <si>
    <t>STTP</t>
  </si>
  <si>
    <t>Saul Antonio</t>
  </si>
  <si>
    <t>Blanco Sosa</t>
  </si>
  <si>
    <t>sblanco@preferredbynature.org</t>
  </si>
  <si>
    <t>Director, Sustainable Travel Programme</t>
  </si>
  <si>
    <t>Preferred by Nature</t>
  </si>
  <si>
    <t>Kiara</t>
  </si>
  <si>
    <t>Muka</t>
  </si>
  <si>
    <t>kiara.muka98@gmail.com</t>
  </si>
  <si>
    <t>Tourism Specialist</t>
  </si>
  <si>
    <t>Ministry of Tourism and Environment</t>
  </si>
  <si>
    <t>Eva</t>
  </si>
  <si>
    <t>Kushova</t>
  </si>
  <si>
    <t>evkushova@gmail.com</t>
  </si>
  <si>
    <t>DMO Albania</t>
  </si>
  <si>
    <t>Certificate as Sustainable Tourism expert by GSTC</t>
  </si>
  <si>
    <t>Edi</t>
  </si>
  <si>
    <t>Beqaraj</t>
  </si>
  <si>
    <t>edibeq@gmail.com</t>
  </si>
  <si>
    <t>Vlora DMO</t>
  </si>
  <si>
    <t>Suela</t>
  </si>
  <si>
    <t>Tahiraj</t>
  </si>
  <si>
    <t>suelatahiraj94@gmail.com</t>
  </si>
  <si>
    <t>Armela</t>
  </si>
  <si>
    <t>Qafoku</t>
  </si>
  <si>
    <t>armelaqafoku@gmail.com</t>
  </si>
  <si>
    <t>Blerina</t>
  </si>
  <si>
    <t>Ago</t>
  </si>
  <si>
    <t>agoblerina@hotmail.com</t>
  </si>
  <si>
    <t>Founder &amp; Tourism Consultant</t>
  </si>
  <si>
    <t>Active Albania</t>
  </si>
  <si>
    <t>University of Cambridge, Executive Education: Certificate “Sustainability Business Management” IU'CN Academy, Switzerland, Online Course: Certificate “Building and Managing Effective Partnerships in Ecotourism” USAID &amp; GSTA &amp; George Washington University, U.S.A, Online Course: Certificates “Sustainable Tourism Enterprise Development”, “Tourism Investment and Finance”, “Tourism Destination Management”, “Sustainable Tourism Project Development”, “Global Tourism Achieving Sustainable Goals”, “Powering Tourism”, “Scientific, Academic, Volunteer &amp; Educational Travel” Travelife, UK, online: Certificate "Travelife Sustainability Manager" Adventure Travel Trade Association, U.S.A Online: Certificate "Hospitality in Adventure Tourism" European Bank for Reconstruction and Development, Albania, Online: Certificates on "Hotel Operations Training Programme" American Institute of Hotel and Lodging Education, U.S.A, Albania: Certificate "Certified Hospitality Trainer"</t>
  </si>
  <si>
    <t>Madlina</t>
  </si>
  <si>
    <t>madlina_p@yahoo.it</t>
  </si>
  <si>
    <t>Sustainable Tourism Consultant</t>
  </si>
  <si>
    <t>Free lancer</t>
  </si>
  <si>
    <t>Certified Environmental Audit by Ministry of Environment of Tourism MSc in Tourism Management</t>
  </si>
  <si>
    <t>Tobi</t>
  </si>
  <si>
    <t>Gessler</t>
  </si>
  <si>
    <t>tobi.gessler@gmail.com</t>
  </si>
  <si>
    <t>Owner/Founder</t>
  </si>
  <si>
    <t>Self-employed/ own consultancy</t>
  </si>
  <si>
    <t>Delphine</t>
  </si>
  <si>
    <t>Malleret King</t>
  </si>
  <si>
    <t>natureandpeopleconsult.dmk@gmail.com</t>
  </si>
  <si>
    <t>The Long Run</t>
  </si>
  <si>
    <t>Rosesia</t>
  </si>
  <si>
    <t>Mashayo</t>
  </si>
  <si>
    <t>rmashayo@controlunion.com</t>
  </si>
  <si>
    <t>GREEN KEY CERTIFICATION</t>
  </si>
  <si>
    <t>Hossam</t>
  </si>
  <si>
    <t>Abdel Khader</t>
  </si>
  <si>
    <t>hossam.abdel.kader@intertek.com</t>
  </si>
  <si>
    <t>country manager</t>
  </si>
  <si>
    <t>Intertek</t>
  </si>
  <si>
    <t>United Arab Emirates</t>
  </si>
  <si>
    <t>Susanne</t>
  </si>
  <si>
    <t>Reber</t>
  </si>
  <si>
    <t>susanne.reber@swisscontact.org</t>
  </si>
  <si>
    <t>Advisor Sustainable Tourism Development</t>
  </si>
  <si>
    <t>Swisscontact</t>
  </si>
  <si>
    <t>AT2406-Guangzhou</t>
  </si>
  <si>
    <t>Mansur</t>
  </si>
  <si>
    <t>ali.mansur@tuv.com</t>
  </si>
  <si>
    <t>Project Manager Sustainability</t>
  </si>
  <si>
    <t>TUV Rheinland Indonesia</t>
  </si>
  <si>
    <t>Qian</t>
  </si>
  <si>
    <t>Wenlai</t>
  </si>
  <si>
    <t>wlqian@controlunion.com</t>
  </si>
  <si>
    <t>Control Union Certification (Shanghai)</t>
  </si>
  <si>
    <t>Chung</t>
  </si>
  <si>
    <t>Joyce</t>
  </si>
  <si>
    <t>jchung@controlunion.com</t>
  </si>
  <si>
    <t>Sustainability Projects Manager</t>
  </si>
  <si>
    <t>HONG WEI</t>
  </si>
  <si>
    <t>WANG</t>
  </si>
  <si>
    <t>henry.wang2@bureauveritas.com</t>
  </si>
  <si>
    <t>Bureau Veritas Certification (Taiwan) Co., Ltd.</t>
  </si>
  <si>
    <t>Zhao</t>
  </si>
  <si>
    <t>Jin</t>
  </si>
  <si>
    <t>zjin@controlunion.com</t>
  </si>
  <si>
    <t>Bruce</t>
  </si>
  <si>
    <t>Hu</t>
  </si>
  <si>
    <t>bruce.a.hu@bureauveritas.com</t>
  </si>
  <si>
    <t>Hongfei</t>
  </si>
  <si>
    <t>Xiao</t>
  </si>
  <si>
    <t>hfxiao@controlunion.com</t>
  </si>
  <si>
    <t>Qiao</t>
  </si>
  <si>
    <t>dqiao@controlunion.com</t>
  </si>
  <si>
    <t>Ken</t>
  </si>
  <si>
    <t>Lin</t>
  </si>
  <si>
    <t>ken.lin@sgs.com</t>
  </si>
  <si>
    <t>Inspection Engineer</t>
  </si>
  <si>
    <t>SGS Taiwan</t>
  </si>
  <si>
    <t>Wade</t>
  </si>
  <si>
    <t>wade-ws.lin@sgs.com</t>
  </si>
  <si>
    <t>Li</t>
  </si>
  <si>
    <t>SHUAI</t>
  </si>
  <si>
    <t>samantha.shuai@tuv.com</t>
  </si>
  <si>
    <t>TÜV Rheinland (Guangdong) Ltd.,</t>
  </si>
  <si>
    <t>Alice</t>
  </si>
  <si>
    <t>Wang</t>
  </si>
  <si>
    <t>alice.wang@tuv.com</t>
  </si>
  <si>
    <t>Avery</t>
  </si>
  <si>
    <t>Zhu</t>
  </si>
  <si>
    <t>avery.zhu@tuv.com</t>
  </si>
  <si>
    <t>Leader Auditor</t>
  </si>
  <si>
    <t>Rong</t>
  </si>
  <si>
    <t>Fu</t>
  </si>
  <si>
    <t>ashiley.fu@tuv.com</t>
  </si>
  <si>
    <t>Program Manager</t>
  </si>
  <si>
    <t>Sean</t>
  </si>
  <si>
    <t>sean.li@tuv.com</t>
  </si>
  <si>
    <t>Alvin (Hua)</t>
  </si>
  <si>
    <t>Xie</t>
  </si>
  <si>
    <t>alvin.xie@tuv.com</t>
  </si>
  <si>
    <t>Louis (Jaewook)</t>
  </si>
  <si>
    <t>Jang</t>
  </si>
  <si>
    <t>louisjang@controlunion.com</t>
  </si>
  <si>
    <t>Marketing Manager</t>
  </si>
  <si>
    <t>Control Union Certification (Korea)</t>
  </si>
  <si>
    <t>Sally (Heeyun)</t>
  </si>
  <si>
    <t>Shin</t>
  </si>
  <si>
    <t>sallyshin@controlunion.com</t>
  </si>
  <si>
    <t>Client Manager</t>
  </si>
  <si>
    <t>Zifang</t>
  </si>
  <si>
    <t>Zhong</t>
  </si>
  <si>
    <t>zzhong@controlunion.com</t>
  </si>
  <si>
    <t>Control Union Japan</t>
  </si>
  <si>
    <t>AT2407-Athens</t>
  </si>
  <si>
    <t>Katarina</t>
  </si>
  <si>
    <t>Jankova</t>
  </si>
  <si>
    <t>katarina.jankova@yahoo.com</t>
  </si>
  <si>
    <t>Slovakia</t>
  </si>
  <si>
    <t>Francesca</t>
  </si>
  <si>
    <t>Demattè</t>
  </si>
  <si>
    <t>francesca.dematte@gmail.com</t>
  </si>
  <si>
    <t>KONSTANTINOS</t>
  </si>
  <si>
    <t>KAVVATHAS</t>
  </si>
  <si>
    <t>kkavvathas@gmail.com</t>
  </si>
  <si>
    <t>LEAD AUDITOR</t>
  </si>
  <si>
    <t>Spiros</t>
  </si>
  <si>
    <t>Migos</t>
  </si>
  <si>
    <t>sm@qcheck-cert.gr</t>
  </si>
  <si>
    <t>EIRINI</t>
  </si>
  <si>
    <t>KROUSKI</t>
  </si>
  <si>
    <t>sales@cert1.gr</t>
  </si>
  <si>
    <t>THEODOROS</t>
  </si>
  <si>
    <t>ARGYRIOU</t>
  </si>
  <si>
    <t>theodore.argyriou@yahoo.com</t>
  </si>
  <si>
    <t>MARIOS</t>
  </si>
  <si>
    <t>SYRGKANIS</t>
  </si>
  <si>
    <t>marios.syrganis@gmail.com</t>
  </si>
  <si>
    <t>Manager of accommodation ranking/ Lead Auditor ISO</t>
  </si>
  <si>
    <t>AT2407-Istanbul</t>
  </si>
  <si>
    <t>Seher</t>
  </si>
  <si>
    <t>Dönmez</t>
  </si>
  <si>
    <t>seher.donmez@tuv.at</t>
  </si>
  <si>
    <t>Quality Management Representative</t>
  </si>
  <si>
    <t>Bayramoğlu</t>
  </si>
  <si>
    <t>deniz.bayramoglu@tuv.at</t>
  </si>
  <si>
    <t>Anıl Turan</t>
  </si>
  <si>
    <t>Yaşar</t>
  </si>
  <si>
    <t>Ahmet Can</t>
  </si>
  <si>
    <t>Eryarar</t>
  </si>
  <si>
    <t>ahmetcan.eryarar@tuv.at</t>
  </si>
  <si>
    <t>Ertuğrul</t>
  </si>
  <si>
    <t>ekurtulan@hotmail.co.uk</t>
  </si>
  <si>
    <t>Alberk QA Technic</t>
  </si>
  <si>
    <t>Lamia</t>
  </si>
  <si>
    <t>turanlamia@gmail.com
ykurtulan@yahoo.com</t>
  </si>
  <si>
    <t>Hayrettin</t>
  </si>
  <si>
    <t>hyhayrettinyilmaz@gmail.com</t>
  </si>
  <si>
    <t>İhsan Eroğlu</t>
  </si>
  <si>
    <t>infotrbzn@gmail.com</t>
  </si>
  <si>
    <t>DOCTOR BIOLOG - AUDITOR</t>
  </si>
  <si>
    <t>Eroğlu</t>
  </si>
  <si>
    <t>oykuarmutcu@gmail.com</t>
  </si>
  <si>
    <t>Gülhan</t>
  </si>
  <si>
    <t>Dağtekin</t>
  </si>
  <si>
    <t>gulhan_kuscu@hotmail.com</t>
  </si>
  <si>
    <t>Control Union Turkiye</t>
  </si>
  <si>
    <t>CELAL MURAT</t>
  </si>
  <si>
    <t>ÖZBAYRAM</t>
  </si>
  <si>
    <t>muratozbayram@gmail.com</t>
  </si>
  <si>
    <t>Tourism Certification Auditor</t>
  </si>
  <si>
    <t>Atilla</t>
  </si>
  <si>
    <t>Dingil</t>
  </si>
  <si>
    <t>atilla.dingil@yahoo.com</t>
  </si>
  <si>
    <t>MERİÇ HOTEL TURUNÇ</t>
  </si>
  <si>
    <t>Nuri</t>
  </si>
  <si>
    <t>süral</t>
  </si>
  <si>
    <t>nurisural@gmail.com</t>
  </si>
  <si>
    <t>Agency Contract Manager</t>
  </si>
  <si>
    <t>simtur işl. san. tic ltd. şti.</t>
  </si>
  <si>
    <t>FİLİZ</t>
  </si>
  <si>
    <t>KARATEPE</t>
  </si>
  <si>
    <t>filizkaratepe19@gmail.com</t>
  </si>
  <si>
    <t>muhasebe personeli</t>
  </si>
  <si>
    <t>BİNNUR</t>
  </si>
  <si>
    <t>OKAYMIRZA MEHMETOĞLU</t>
  </si>
  <si>
    <t>binnurokay2005@hotmail.com</t>
  </si>
  <si>
    <t>muhasebe müdürü</t>
  </si>
  <si>
    <t>YALÇIN</t>
  </si>
  <si>
    <t>elif@gcl-intl.com</t>
  </si>
  <si>
    <t>Baş Denetçi</t>
  </si>
  <si>
    <t>GCL Uluslararası Belgelendirme Hiz. Ltd. Şti</t>
  </si>
  <si>
    <t>kadir</t>
  </si>
  <si>
    <t>ülgül</t>
  </si>
  <si>
    <t>kadirulgul@gmail.com</t>
  </si>
  <si>
    <t>işveren</t>
  </si>
  <si>
    <t>MERVE</t>
  </si>
  <si>
    <t>SEÇİLMİŞ</t>
  </si>
  <si>
    <t>mervesecilmis@hotmail.com</t>
  </si>
  <si>
    <t>El-Soufi</t>
  </si>
  <si>
    <t>ali.elsoufi@inceptionuae.com</t>
  </si>
  <si>
    <t>Senior Management Systems Consultant</t>
  </si>
  <si>
    <t>ARC Group LTD</t>
  </si>
  <si>
    <t>Ransford</t>
  </si>
  <si>
    <t>Gyambrah</t>
  </si>
  <si>
    <t>ransford.gyambrah@royalcert.com</t>
  </si>
  <si>
    <t>Ghana</t>
  </si>
  <si>
    <t>Moataz</t>
  </si>
  <si>
    <t>Radwan</t>
  </si>
  <si>
    <t>moataz.radwan@arcbagroup.com</t>
  </si>
  <si>
    <t>Melisa</t>
  </si>
  <si>
    <t>Kaya Palavan</t>
  </si>
  <si>
    <t>kayamk179@gmail.com</t>
  </si>
  <si>
    <t>Betül</t>
  </si>
  <si>
    <t>Saygılı</t>
  </si>
  <si>
    <t>betulsaygili0205@gmail.com</t>
  </si>
  <si>
    <t>Kalite ve Eğitim Müdür</t>
  </si>
  <si>
    <t>Asist Group</t>
  </si>
  <si>
    <t>Serkan</t>
  </si>
  <si>
    <t>Kalite Direktörü</t>
  </si>
  <si>
    <t>Doğuş Onur</t>
  </si>
  <si>
    <t>dogusonurbayram@hotmail.com</t>
  </si>
  <si>
    <t>Sustainability Specialist</t>
  </si>
  <si>
    <t>Esin</t>
  </si>
  <si>
    <t>Mayaöz Ahretlikoğlu</t>
  </si>
  <si>
    <t>esin.mayaoz@gmail.com</t>
  </si>
  <si>
    <t>ENSAR</t>
  </si>
  <si>
    <t>İMAL</t>
  </si>
  <si>
    <t>ensar.imal@royalcert.com</t>
  </si>
  <si>
    <t>Korkmaz</t>
  </si>
  <si>
    <t>korkmaz.yilmaz@royalcert.com</t>
  </si>
  <si>
    <t>erkan.deniz@royalcert.com</t>
  </si>
  <si>
    <t>Gökçen</t>
  </si>
  <si>
    <t>Varol</t>
  </si>
  <si>
    <t>gokcenvrl@hotmail.com</t>
  </si>
  <si>
    <t>Güleser</t>
  </si>
  <si>
    <t>Tazegül</t>
  </si>
  <si>
    <t>gulesertazegul@gmail.com</t>
  </si>
  <si>
    <t>ŞEYMA</t>
  </si>
  <si>
    <t>YAVUZ</t>
  </si>
  <si>
    <t>syavuz@tseglobal.com.tr</t>
  </si>
  <si>
    <t>Specialist</t>
  </si>
  <si>
    <t>TSE Global</t>
  </si>
  <si>
    <t>gamze</t>
  </si>
  <si>
    <t>dağdaş</t>
  </si>
  <si>
    <t>gdagdas@tseglobal.com.tr</t>
  </si>
  <si>
    <t>Senior Specialist</t>
  </si>
  <si>
    <t>BAL ÖZGÜR</t>
  </si>
  <si>
    <t>elifbal_2010@hotmail.com</t>
  </si>
  <si>
    <t>Sedat</t>
  </si>
  <si>
    <t>Toktaş</t>
  </si>
  <si>
    <t>stoktas@tseglobal.com.tr</t>
  </si>
  <si>
    <t>Food Engineer/ Unit manager</t>
  </si>
  <si>
    <t>Mariya</t>
  </si>
  <si>
    <t>ŞENTÜRK</t>
  </si>
  <si>
    <t>msenturk@gmail.com, 
msenturk@tseglobal.com.tr</t>
  </si>
  <si>
    <t>specialist</t>
  </si>
  <si>
    <t>ABDULLAH SAFA</t>
  </si>
  <si>
    <t>safa.celik@royalcert.com</t>
  </si>
  <si>
    <t>COORDINATOR/AUDITOR</t>
  </si>
  <si>
    <t>Kadir</t>
  </si>
  <si>
    <t>Karsigil</t>
  </si>
  <si>
    <t>kadirkarsigil@hotmail.com.tr</t>
  </si>
  <si>
    <t>Royalcert</t>
  </si>
  <si>
    <t>Sanjeewa</t>
  </si>
  <si>
    <t>Senevirathna</t>
  </si>
  <si>
    <t>2sanjeewa2@gmail.com</t>
  </si>
  <si>
    <t>Royalcert International Registrars Germany (Srilanka)</t>
  </si>
  <si>
    <t>Can Þahin</t>
  </si>
  <si>
    <t>Ahmet.sahin@royalcert.com</t>
  </si>
  <si>
    <t>Unit Manager</t>
  </si>
  <si>
    <t>Kadri Mert</t>
  </si>
  <si>
    <t>Mert.Keskin@royalcert.com</t>
  </si>
  <si>
    <t>Business Development</t>
  </si>
  <si>
    <t>ROYALCERT INTERNATIONAL LLC</t>
  </si>
  <si>
    <t>Osman Goktan</t>
  </si>
  <si>
    <t>Softa</t>
  </si>
  <si>
    <t>osman@ideon.com.tr</t>
  </si>
  <si>
    <t>IDEON (Royalcert)</t>
  </si>
  <si>
    <t>Muhammad Khurram Babar</t>
  </si>
  <si>
    <t>Manzoor</t>
  </si>
  <si>
    <t>khurram@thinkprox.com</t>
  </si>
  <si>
    <t>RoyalCert International Registrars (Arabia Region)</t>
  </si>
  <si>
    <t>Bahrain</t>
  </si>
  <si>
    <t>Adil</t>
  </si>
  <si>
    <t>Nazir</t>
  </si>
  <si>
    <t>mail.adilnazir@gmail.com</t>
  </si>
  <si>
    <t>Andi Dewi Sartika</t>
  </si>
  <si>
    <t>Syamsul</t>
  </si>
  <si>
    <t>andi.dewi@sucofindo.co.id,
ades23.syamsul@gmail.com</t>
  </si>
  <si>
    <t>Auditor Product Certification and Quality System</t>
  </si>
  <si>
    <t>PT Sucofindo</t>
  </si>
  <si>
    <t>Vasil</t>
  </si>
  <si>
    <t>Goranski</t>
  </si>
  <si>
    <t>vgoranski@gmail.com</t>
  </si>
  <si>
    <t>Tourism Consultant</t>
  </si>
  <si>
    <t>Globalis</t>
  </si>
  <si>
    <t>Bulgaria</t>
  </si>
  <si>
    <t>Sinem</t>
  </si>
  <si>
    <t>Kayabaşı</t>
  </si>
  <si>
    <t>msinemkayabasi@gmail.com</t>
  </si>
  <si>
    <t>Iskra</t>
  </si>
  <si>
    <t>Kochovska</t>
  </si>
  <si>
    <t>ikochovska@gmail.com</t>
  </si>
  <si>
    <t>Caner</t>
  </si>
  <si>
    <t>Sayın</t>
  </si>
  <si>
    <t>caneradsd@gmail.com</t>
  </si>
  <si>
    <t>Inspector</t>
  </si>
  <si>
    <t>Esra</t>
  </si>
  <si>
    <t>Sarı</t>
  </si>
  <si>
    <t>esrasarii98@gmail.com</t>
  </si>
  <si>
    <t>Env Manager</t>
  </si>
  <si>
    <t>AT2408-Bali</t>
  </si>
  <si>
    <t>Weni Yuliarti</t>
  </si>
  <si>
    <t>Widjajanto</t>
  </si>
  <si>
    <t>Weni.Yuliarti@tuv.com</t>
  </si>
  <si>
    <t>Regional Field Manager Asia Pacific</t>
  </si>
  <si>
    <t>TÜV Rheinland Indonesia</t>
  </si>
  <si>
    <t>Tara</t>
  </si>
  <si>
    <t>Hammond</t>
  </si>
  <si>
    <t>tara.hammond@sixsenses.com</t>
  </si>
  <si>
    <t>Sustainability Director</t>
  </si>
  <si>
    <t>Six Senses</t>
  </si>
  <si>
    <t>Nurdiansyah</t>
  </si>
  <si>
    <t>nurdiansyah.yusup.tuv@gmail.com</t>
  </si>
  <si>
    <t>NIPATPONG</t>
  </si>
  <si>
    <t>CHUANCHUEN</t>
  </si>
  <si>
    <t>webmaster@trekkingthai.com</t>
  </si>
  <si>
    <t>MANAGING DIRECTOR</t>
  </si>
  <si>
    <t>TREKKINGTHAI CO.LTD.</t>
  </si>
  <si>
    <t>Arifin Sory</t>
  </si>
  <si>
    <t>Tua</t>
  </si>
  <si>
    <t>arifin@gcl-intl.com</t>
  </si>
  <si>
    <t>Social Compliance Auditor</t>
  </si>
  <si>
    <t>GCL Indonesia</t>
  </si>
  <si>
    <t>Annisa Dwi</t>
  </si>
  <si>
    <t>Febrianty</t>
  </si>
  <si>
    <t>dwi@wisesteps.id</t>
  </si>
  <si>
    <t>Program Development Analyst</t>
  </si>
  <si>
    <t>Wise Steps Consulting</t>
  </si>
  <si>
    <t>Elizabeth</t>
  </si>
  <si>
    <t>Simanjuntak</t>
  </si>
  <si>
    <t>elizabeth.simanjuntak@gmail.com</t>
  </si>
  <si>
    <t>HSE Supervisor</t>
  </si>
  <si>
    <t>Nuanu City (PT. Wooden Fish Village) 
UCSL contract</t>
  </si>
  <si>
    <t>AT2409-Istanbul</t>
  </si>
  <si>
    <t>Auditor
Name</t>
  </si>
  <si>
    <t>Date
Issued</t>
  </si>
  <si>
    <t>Scope</t>
  </si>
  <si>
    <t>Deveena Boygah</t>
  </si>
  <si>
    <t>2021-AT-C001</t>
  </si>
  <si>
    <t>Mohammud Yusuf Foondun</t>
  </si>
  <si>
    <t>2021-AT-C002</t>
  </si>
  <si>
    <t>Saminaden Pillay Kanaksabee</t>
  </si>
  <si>
    <t>2021-AT-C003</t>
  </si>
  <si>
    <t>Ramsamy Anagerri Mootoo</t>
  </si>
  <si>
    <t>2021-AT-C004</t>
  </si>
  <si>
    <t>Muhummud Naushad Ally Luttoo</t>
  </si>
  <si>
    <t>2021-AT-C005</t>
  </si>
  <si>
    <t>Sanjeev Kumar Gungeea</t>
  </si>
  <si>
    <t>2021-AT-C006</t>
  </si>
  <si>
    <t>Omresh Bhugowandeen</t>
  </si>
  <si>
    <t>2021-AT-C007</t>
  </si>
  <si>
    <t>Sheik Muhammad Muzaffar Hoolash</t>
  </si>
  <si>
    <t>2021-AT-C008</t>
  </si>
  <si>
    <t>Saferoun Ghingut</t>
  </si>
  <si>
    <t>2021-AT-C009</t>
  </si>
  <si>
    <t>Jeroen Van Merode</t>
  </si>
  <si>
    <t>2021-AT-C010</t>
  </si>
  <si>
    <t>The Netherlands</t>
  </si>
  <si>
    <t>Ali Nurman</t>
  </si>
  <si>
    <t>2021-AT-C011</t>
  </si>
  <si>
    <t>D</t>
  </si>
  <si>
    <t>Dimas Galih Anggoro</t>
  </si>
  <si>
    <t>2021-AT-C012</t>
  </si>
  <si>
    <t>Erric Raymond Tatimu</t>
  </si>
  <si>
    <t>2021-AT-C013</t>
  </si>
  <si>
    <t>Mulyanto YS</t>
  </si>
  <si>
    <t>2021-AT-C014</t>
  </si>
  <si>
    <t>Ni Wayan Giri Adnyani</t>
  </si>
  <si>
    <t>2021-AT-C015</t>
  </si>
  <si>
    <t>Rahma Prihatini</t>
  </si>
  <si>
    <t>2021-AT-C016</t>
  </si>
  <si>
    <t>Muh Nurdin</t>
  </si>
  <si>
    <t>2021-AT-C017</t>
  </si>
  <si>
    <t>Andika Budiningtyas</t>
  </si>
  <si>
    <t>2021-AT-C018</t>
  </si>
  <si>
    <t>Muhammad Baiquni</t>
  </si>
  <si>
    <t>2021-AT-C019</t>
  </si>
  <si>
    <t>Prihutami Rista Hermawati</t>
  </si>
  <si>
    <t>2021-AT-C020</t>
  </si>
  <si>
    <t>Hendrie Adji Kusworo</t>
  </si>
  <si>
    <t>2021-AT-C021</t>
  </si>
  <si>
    <t>Afifah Wulandari</t>
  </si>
  <si>
    <t>2021-AT-C022</t>
  </si>
  <si>
    <t>Danesta Febianto Nugroho</t>
  </si>
  <si>
    <t>2021-AT-C023</t>
  </si>
  <si>
    <t>Hennis Cheung</t>
  </si>
  <si>
    <t>2021-AT-C024-H</t>
  </si>
  <si>
    <t>H</t>
  </si>
  <si>
    <t>Amanda Puia Pietrobon</t>
  </si>
  <si>
    <t>2022-AT-C001</t>
  </si>
  <si>
    <t>Juliana Freitas</t>
  </si>
  <si>
    <t>2022-AT-C002 - H</t>
  </si>
  <si>
    <t>2022-AT-C002 - TO</t>
  </si>
  <si>
    <t>TO</t>
  </si>
  <si>
    <t>Seda Ture</t>
  </si>
  <si>
    <t>2022-AT-C003</t>
  </si>
  <si>
    <t>Paulo Sarabanda</t>
  </si>
  <si>
    <t>2022-AT-C004-H</t>
  </si>
  <si>
    <t>2022-AT-C004-TO</t>
  </si>
  <si>
    <t>Tugce Tapan</t>
  </si>
  <si>
    <t>2022-AT-C005</t>
  </si>
  <si>
    <t>Ditta Fekete</t>
  </si>
  <si>
    <t>2022-AT-C006-TO</t>
  </si>
  <si>
    <t>Onur Aksoy</t>
  </si>
  <si>
    <t>2022-AT-C007</t>
  </si>
  <si>
    <t>Regina Gonda</t>
  </si>
  <si>
    <t>2022-AT-C008</t>
  </si>
  <si>
    <t>Pinar Özbaltan</t>
  </si>
  <si>
    <t>2022-AT-C009-H</t>
  </si>
  <si>
    <t>Mustafa Yilmaz</t>
  </si>
  <si>
    <t>2022-AT-C010</t>
  </si>
  <si>
    <t>Fatma Demet Yilmaz</t>
  </si>
  <si>
    <t>2022-AT-C011</t>
  </si>
  <si>
    <t>A.İrfan Fenercioğlu</t>
  </si>
  <si>
    <t>2022-AT-C012</t>
  </si>
  <si>
    <t>Musa Yıldırım</t>
  </si>
  <si>
    <t>2022-AT-C013</t>
  </si>
  <si>
    <t>Sonay Cantürk</t>
  </si>
  <si>
    <t>2022-AT-C014</t>
  </si>
  <si>
    <t>Görkem Vural</t>
  </si>
  <si>
    <t>2022-AT-C015</t>
  </si>
  <si>
    <t>Fatih Taş</t>
  </si>
  <si>
    <t>2022-AT-C016</t>
  </si>
  <si>
    <t>Savaş Gökhan Namal</t>
  </si>
  <si>
    <t>2022-AT-C017</t>
  </si>
  <si>
    <t>Canan Yılmaz</t>
  </si>
  <si>
    <t>2022-AT-C018</t>
  </si>
  <si>
    <t>Hüseyin Seçkin Uzunkaya</t>
  </si>
  <si>
    <t>2022-AT-C019</t>
  </si>
  <si>
    <t>Haşan Daş</t>
  </si>
  <si>
    <t>2022-AT-C020</t>
  </si>
  <si>
    <t>Mehmet Can Doğaroğlu</t>
  </si>
  <si>
    <t>2022-AT-C021</t>
  </si>
  <si>
    <t>Ali Ağaoğlu</t>
  </si>
  <si>
    <t>2022-AT-C022</t>
  </si>
  <si>
    <t>2022-AT-C023</t>
  </si>
  <si>
    <t>Discarded</t>
  </si>
  <si>
    <t>Devin Weerasekera</t>
  </si>
  <si>
    <t>2022-AT-C024</t>
  </si>
  <si>
    <t>Jian An Ma</t>
  </si>
  <si>
    <t>2022-AT-C025</t>
  </si>
  <si>
    <t>Dana Wyatt</t>
  </si>
  <si>
    <t>2022-AT-C026</t>
  </si>
  <si>
    <t>Diego De Santis</t>
  </si>
  <si>
    <t>2022-AT-C027</t>
  </si>
  <si>
    <t>2022-AT-C028</t>
  </si>
  <si>
    <t>ALPER DEVECİ</t>
  </si>
  <si>
    <t>2022-AT-C029</t>
  </si>
  <si>
    <t>GÜLİSTAN AKAY</t>
  </si>
  <si>
    <t>2022-AT-C030</t>
  </si>
  <si>
    <t>MELİS CAN ÖZCAN</t>
  </si>
  <si>
    <t>2022-AT-C031</t>
  </si>
  <si>
    <t>MUKADDES TUNÇKIR</t>
  </si>
  <si>
    <t>2022-AT-C032</t>
  </si>
  <si>
    <t>ÖZGÜL SABİTOĞLU</t>
  </si>
  <si>
    <t>2022-AT-C033</t>
  </si>
  <si>
    <t>ÖZLEM OKÇU</t>
  </si>
  <si>
    <t>2022-AT-C034</t>
  </si>
  <si>
    <t>SİBEL KARACA DEMİRCİOĞLU</t>
  </si>
  <si>
    <t>2022-AT-C035</t>
  </si>
  <si>
    <t>UĞUR PEKBAY</t>
  </si>
  <si>
    <t>2022-AT-C036</t>
  </si>
  <si>
    <t>UTKU OKAY</t>
  </si>
  <si>
    <t>2022-AT-C037</t>
  </si>
  <si>
    <t>ÖZGE HEMŞİNLİOĞLU</t>
  </si>
  <si>
    <t>2022-AT-C038</t>
  </si>
  <si>
    <t>YALIN BOZKURT</t>
  </si>
  <si>
    <t>2022-AT-C039</t>
  </si>
  <si>
    <t>Recep Karota</t>
  </si>
  <si>
    <t>2022-AT-C040</t>
  </si>
  <si>
    <t>Nejla Arslan</t>
  </si>
  <si>
    <t>2022-AT-C041</t>
  </si>
  <si>
    <t>OKAN ÖZDEMİR</t>
  </si>
  <si>
    <t>2022-AT-C042</t>
  </si>
  <si>
    <t>Ebru Kumbaracı</t>
  </si>
  <si>
    <t>2022-AT-C043</t>
  </si>
  <si>
    <t>Chris Thompson</t>
  </si>
  <si>
    <t>2022-AT-C044</t>
  </si>
  <si>
    <t>Egemen BELET</t>
  </si>
  <si>
    <t>2022-AT-C045</t>
  </si>
  <si>
    <t>Halil Burak Sakal</t>
  </si>
  <si>
    <t>2022-AT-C046</t>
  </si>
  <si>
    <t>Hale Günay</t>
  </si>
  <si>
    <t>2022-AT-C047</t>
  </si>
  <si>
    <t>2022-AT-C048</t>
  </si>
  <si>
    <t>Anjalika Madugalla</t>
  </si>
  <si>
    <t>2022-AT-C049</t>
  </si>
  <si>
    <t>Daniele Candreva</t>
  </si>
  <si>
    <t>2022-AT-C050</t>
  </si>
  <si>
    <t>2022-AT-C051</t>
  </si>
  <si>
    <t>Hakan Saltık</t>
  </si>
  <si>
    <t>2022-AT-C052</t>
  </si>
  <si>
    <t>Sami Ilker Canat</t>
  </si>
  <si>
    <t>2022-AT-C053</t>
  </si>
  <si>
    <t>BÜLENT DOKUZOĞLU</t>
  </si>
  <si>
    <t>2022-AT-C054</t>
  </si>
  <si>
    <t>ERTUGRUL OZDEMIR</t>
  </si>
  <si>
    <t>2022-AT-C055</t>
  </si>
  <si>
    <t>Görkem Kurşunlu Karakuş</t>
  </si>
  <si>
    <t>2022-AT-C056</t>
  </si>
  <si>
    <t>Caner Palavan</t>
  </si>
  <si>
    <t>2022-AT-C057</t>
  </si>
  <si>
    <t>NUKHET ELBİR</t>
  </si>
  <si>
    <t>2022-AT-C058</t>
  </si>
  <si>
    <t>ELİF ERKAN</t>
  </si>
  <si>
    <t>2022-AT-C059</t>
  </si>
  <si>
    <t>SELENGE BİRAVCI</t>
  </si>
  <si>
    <t>2022-AT-C060</t>
  </si>
  <si>
    <t>Ayfer ADIGÜZEL</t>
  </si>
  <si>
    <t>2022-AT-C061</t>
  </si>
  <si>
    <t>SÜMEYRA DUYAR</t>
  </si>
  <si>
    <t>2022-AT-C062</t>
  </si>
  <si>
    <t>Jace Waithe</t>
  </si>
  <si>
    <t>2022-AT-C063</t>
  </si>
  <si>
    <t>2022-AT-C064</t>
  </si>
  <si>
    <t>2023-AT-C065</t>
  </si>
  <si>
    <t>2023-AT-C066</t>
  </si>
  <si>
    <t>2023-AT-C067</t>
  </si>
  <si>
    <t>AYFER ADIGÜZEL</t>
  </si>
  <si>
    <t>2023-AT-C068</t>
  </si>
  <si>
    <t>Seda Erkekli</t>
  </si>
  <si>
    <t>2023-AT-C069</t>
  </si>
  <si>
    <t>Tuğçe Atıcı Keskin</t>
  </si>
  <si>
    <t>2023-AT-C070</t>
  </si>
  <si>
    <t>Mehmet BAHAR</t>
  </si>
  <si>
    <t>2023-AT-C071</t>
  </si>
  <si>
    <t>MUSTAFA SÖĞÜT</t>
  </si>
  <si>
    <t>2023-AT-C072</t>
  </si>
  <si>
    <t>Ahmet Akçacıoğlu</t>
  </si>
  <si>
    <t>2023-AT-C073</t>
  </si>
  <si>
    <t>Necati Alperen Tezekici</t>
  </si>
  <si>
    <t>2023-AT-C074</t>
  </si>
  <si>
    <t>Divan van Zyl</t>
  </si>
  <si>
    <t>2023-AT-C075</t>
  </si>
  <si>
    <t>Arif TOK</t>
  </si>
  <si>
    <t>2023-AT-C076</t>
  </si>
  <si>
    <t>EMRA ÖZBUDAK</t>
  </si>
  <si>
    <t>2023-AT-C077</t>
  </si>
  <si>
    <t>Hacer Dokuzluoğlu</t>
  </si>
  <si>
    <t>2023-AT-C078</t>
  </si>
  <si>
    <t>Ayşe MAT</t>
  </si>
  <si>
    <t>2023-AT-C079</t>
  </si>
  <si>
    <t>Binh PHAN</t>
  </si>
  <si>
    <t>2023-AT-C080</t>
  </si>
  <si>
    <t>Arthur Lee</t>
  </si>
  <si>
    <t>2023-AT-C081</t>
  </si>
  <si>
    <t>ESRA OZKIRAN</t>
  </si>
  <si>
    <t>2023-AT-C082</t>
  </si>
  <si>
    <t>Leyla Jahn</t>
  </si>
  <si>
    <t>2023-AT-C083</t>
  </si>
  <si>
    <t>HAKAN ÖKSÜZ</t>
  </si>
  <si>
    <t>2023-AT-C084</t>
  </si>
  <si>
    <t>Duygu ÇABUK</t>
  </si>
  <si>
    <t>2023-AT-C085</t>
  </si>
  <si>
    <t>Yener Kestel</t>
  </si>
  <si>
    <t>2023-AT-C086</t>
  </si>
  <si>
    <t>Gülcan Açıkel</t>
  </si>
  <si>
    <t>2023-AT-C087</t>
  </si>
  <si>
    <t>Wee Lee Tan</t>
  </si>
  <si>
    <t>2023-AT-C088</t>
  </si>
  <si>
    <t>Eda Polat Yalçın</t>
  </si>
  <si>
    <t>2023-AT-C089</t>
  </si>
  <si>
    <t>Nurdan SÖZEN</t>
  </si>
  <si>
    <t>2023-AT-C090</t>
  </si>
  <si>
    <t>Hamit ÖZGÜR</t>
  </si>
  <si>
    <t>2023-AT-C091</t>
  </si>
  <si>
    <t>Vildan Cihantimur</t>
  </si>
  <si>
    <t>2023-AT-C092</t>
  </si>
  <si>
    <t>Duygu Bora</t>
  </si>
  <si>
    <t>2023-AT-C093</t>
  </si>
  <si>
    <t>2023-AT-C094</t>
  </si>
  <si>
    <t>Akın Yavuz Seçgin</t>
  </si>
  <si>
    <t>2023-AT-C095</t>
  </si>
  <si>
    <t>Orhan Özsezer</t>
  </si>
  <si>
    <t>2023-AT-C096</t>
  </si>
  <si>
    <t>Yahya Emin Demirci</t>
  </si>
  <si>
    <t>2023-AT-C097</t>
  </si>
  <si>
    <t>CHRİSTOS MARKOPOULOS</t>
  </si>
  <si>
    <t>2023-AT-C098</t>
  </si>
  <si>
    <t>ÖMER FARUK FATSA</t>
  </si>
  <si>
    <t>2023-AT-C099</t>
  </si>
  <si>
    <t>Adnan Albayrak</t>
  </si>
  <si>
    <t>2023-AT-C100</t>
  </si>
  <si>
    <t>AYSEL CALAGAN</t>
  </si>
  <si>
    <t>2023-AT-C101</t>
  </si>
  <si>
    <t>Xinran Yu</t>
  </si>
  <si>
    <t>2023-AT-C102</t>
  </si>
  <si>
    <t>Ali Algassim</t>
  </si>
  <si>
    <t>2023-AT-C103</t>
  </si>
  <si>
    <t>Nikolai Stashkevich</t>
  </si>
  <si>
    <t>2023-AT-C104</t>
  </si>
  <si>
    <t>Hemant Sudhakarrao Soitkar</t>
  </si>
  <si>
    <t>2023-AT-C105</t>
  </si>
  <si>
    <t>Ayça Cilo</t>
  </si>
  <si>
    <t>2023-AT-C106</t>
  </si>
  <si>
    <t>2023-AT-C107</t>
  </si>
  <si>
    <t>MERT ÇALIŞ</t>
  </si>
  <si>
    <t>2023-AT-C108</t>
  </si>
  <si>
    <t>misissued with TO originally
-&gt; reissued with correct scope, H, on October 30, 2024</t>
  </si>
  <si>
    <t>Sarayoot Siwasirikaroon</t>
  </si>
  <si>
    <t>2023-AT-C109</t>
  </si>
  <si>
    <t>Ödül ÖZDAMAR</t>
  </si>
  <si>
    <t>2023-AT-C110</t>
  </si>
  <si>
    <t>ALPER BAYRAM</t>
  </si>
  <si>
    <t>2023-AT-C111</t>
  </si>
  <si>
    <t>MURAT CAN TEZGÖREN</t>
  </si>
  <si>
    <t>2023-AT-C112</t>
  </si>
  <si>
    <t>Neliz Çetiner</t>
  </si>
  <si>
    <t>2023-AT-C113</t>
  </si>
  <si>
    <t>ÖZDE NAZ ÖZLÜ</t>
  </si>
  <si>
    <t>2023-AT-C114</t>
  </si>
  <si>
    <t>Haibing Zhang</t>
  </si>
  <si>
    <t>2023-AT-C115</t>
  </si>
  <si>
    <t>Elif Erdinc Senkal</t>
  </si>
  <si>
    <t>2023-AT-C116</t>
  </si>
  <si>
    <t>Türkan Sinem Uçar</t>
  </si>
  <si>
    <t>2023-AT-C117</t>
  </si>
  <si>
    <t>Yong Yong, Joan Lee</t>
  </si>
  <si>
    <t>2023-AT-C118</t>
  </si>
  <si>
    <t>Mehmet Can İnce</t>
  </si>
  <si>
    <t>2023-AT-C119</t>
  </si>
  <si>
    <t>Özgür Mert AKÇAM</t>
  </si>
  <si>
    <t>2023-AT-C120</t>
  </si>
  <si>
    <t>Yusuf CELIK</t>
  </si>
  <si>
    <t>2023-AT-C121</t>
  </si>
  <si>
    <t>Aline van der Meulen</t>
  </si>
  <si>
    <t>2023-AT-C122</t>
  </si>
  <si>
    <t>Rahm Garas</t>
  </si>
  <si>
    <t>2023-AT-C123</t>
  </si>
  <si>
    <t>Blanca Foix Salló</t>
  </si>
  <si>
    <t>2023-AT-C124</t>
  </si>
  <si>
    <t>Paola Oliver-Serret</t>
  </si>
  <si>
    <t>2023-AT-C125</t>
  </si>
  <si>
    <t>David Ortegon Martinez</t>
  </si>
  <si>
    <t>2023-AT-C126</t>
  </si>
  <si>
    <t>Charmaine Sealey</t>
  </si>
  <si>
    <t>2023-AT-C127</t>
  </si>
  <si>
    <t>SOTIRIS MILONAS</t>
  </si>
  <si>
    <t>2023-AT-C128</t>
  </si>
  <si>
    <t>Angelique Tonnaer</t>
  </si>
  <si>
    <t>2023-AT-C129</t>
  </si>
  <si>
    <t>SPYROS RAYIAS</t>
  </si>
  <si>
    <t>2023-AT-C130</t>
  </si>
  <si>
    <t>Bernd Singendonk</t>
  </si>
  <si>
    <t>2023-AT-C131</t>
  </si>
  <si>
    <t>Jo Hendrickx</t>
  </si>
  <si>
    <t>2023-AT-C132</t>
  </si>
  <si>
    <t>Ivan Vukoje</t>
  </si>
  <si>
    <t>2023-AT-C133</t>
  </si>
  <si>
    <t>Julius Majaliwa</t>
  </si>
  <si>
    <t>2023-AT-C134</t>
  </si>
  <si>
    <t>Chantel van Gent</t>
  </si>
  <si>
    <t>2023-AT-C135</t>
  </si>
  <si>
    <t>Anastasia Mexa</t>
  </si>
  <si>
    <t>2023-AT-C136</t>
  </si>
  <si>
    <t>Sander Verschuren</t>
  </si>
  <si>
    <t>2023-AT-C137</t>
  </si>
  <si>
    <t>Rocco Bonomo</t>
  </si>
  <si>
    <t>2023-AT-C138</t>
  </si>
  <si>
    <t>Monique Beijer</t>
  </si>
  <si>
    <t>2023-AT-C139</t>
  </si>
  <si>
    <t>2023-AT-C140</t>
  </si>
  <si>
    <t>2023-AT-C141</t>
  </si>
  <si>
    <t>2023-AT-C142</t>
  </si>
  <si>
    <t>2023-AT-C143</t>
  </si>
  <si>
    <t>Mustafa Demirol</t>
  </si>
  <si>
    <t>2023-AT-C144</t>
  </si>
  <si>
    <t>2023-AT-C145</t>
  </si>
  <si>
    <t>Masaru Takayama</t>
  </si>
  <si>
    <t>2023-AT-C146</t>
  </si>
  <si>
    <t>Jung-Feng Cheng</t>
  </si>
  <si>
    <t>2023-AT-C147</t>
  </si>
  <si>
    <t>TRUONG NGUYEN BAO TRAM</t>
  </si>
  <si>
    <t>2023-AT-C148</t>
  </si>
  <si>
    <t>Viet Nam</t>
  </si>
  <si>
    <t>Ivan Cassar</t>
  </si>
  <si>
    <t>2023-AT-C149</t>
  </si>
  <si>
    <t>Hale Yamik</t>
  </si>
  <si>
    <t>2023-AT-C150</t>
  </si>
  <si>
    <t>Soparat Bamrungsak</t>
  </si>
  <si>
    <t>2023-AT-C151</t>
  </si>
  <si>
    <t>Lina Chen</t>
  </si>
  <si>
    <t>2023-AT-C152</t>
  </si>
  <si>
    <t>2023-AT-C153</t>
  </si>
  <si>
    <t>Barış ÇELENK</t>
  </si>
  <si>
    <t>2023-AT-C154</t>
  </si>
  <si>
    <t>2023-AT-C155</t>
  </si>
  <si>
    <t>SERCAN GÜLIŞIK</t>
  </si>
  <si>
    <t>2023-AT-C156</t>
  </si>
  <si>
    <t>AYKUT DURNA</t>
  </si>
  <si>
    <t>2023-AT-C157</t>
  </si>
  <si>
    <t>Yunus İNEL</t>
  </si>
  <si>
    <t>2023-AT-C158</t>
  </si>
  <si>
    <t>EMRE BAHA CIZRELI</t>
  </si>
  <si>
    <t>2023-AT-C159</t>
  </si>
  <si>
    <t>2023-AT-C160</t>
  </si>
  <si>
    <t>2023-AT-C161</t>
  </si>
  <si>
    <t>Ezgi DURSUN</t>
  </si>
  <si>
    <t>2023-AT-C162</t>
  </si>
  <si>
    <t>2023-AT-C163</t>
  </si>
  <si>
    <t>2023-AT-C164</t>
  </si>
  <si>
    <t>Ceylan Ogan</t>
  </si>
  <si>
    <t>2023-AT-C165</t>
  </si>
  <si>
    <t>Burak Geniş</t>
  </si>
  <si>
    <t>2023-AT-C166</t>
  </si>
  <si>
    <t>Valdir César Pereira Alves</t>
  </si>
  <si>
    <t>2023-AT-C167</t>
  </si>
  <si>
    <t>2023-AT-C168</t>
  </si>
  <si>
    <t>Ahmet Emre KORPE</t>
  </si>
  <si>
    <t>2023-AT-C169</t>
  </si>
  <si>
    <t>Daisuke Inoyama</t>
  </si>
  <si>
    <t>2023-AT-C170</t>
  </si>
  <si>
    <t>Siti Salmah binti Abu Bakar</t>
  </si>
  <si>
    <t>2023-AT-C171</t>
  </si>
  <si>
    <t>Chiara Onofri</t>
  </si>
  <si>
    <t>2023-AT-C172</t>
  </si>
  <si>
    <t>2023-AT-C173</t>
  </si>
  <si>
    <t>MUHYETTİN ERZEN</t>
  </si>
  <si>
    <t>2023-AT-C174</t>
  </si>
  <si>
    <t>2023-AT-C175</t>
  </si>
  <si>
    <t>Mi Hye Kim</t>
  </si>
  <si>
    <t>2023-AT-C176</t>
  </si>
  <si>
    <t>Korea, Republic of</t>
  </si>
  <si>
    <t>Kai Khim Aw</t>
  </si>
  <si>
    <t>2023-AT-C177</t>
  </si>
  <si>
    <t>Da Yeon Choi</t>
  </si>
  <si>
    <t>2023-AT-C178</t>
  </si>
  <si>
    <t>Lina Chen</t>
  </si>
  <si>
    <t>2023-AT-C179</t>
  </si>
  <si>
    <t>İPEK KEPECİ</t>
  </si>
  <si>
    <t>2023-AT-C180</t>
  </si>
  <si>
    <t>Irem Uslu</t>
  </si>
  <si>
    <t>2023-AT-C181</t>
  </si>
  <si>
    <t>Mohd Shauki Mohd Ghazali</t>
  </si>
  <si>
    <t>2023-AT-C182</t>
  </si>
  <si>
    <t>Rafidah Subhan</t>
  </si>
  <si>
    <t>2023-AT-C183</t>
  </si>
  <si>
    <t>Seung Hwan Seo</t>
  </si>
  <si>
    <t>2023-AT-C184</t>
  </si>
  <si>
    <t>RESUL İPEK</t>
  </si>
  <si>
    <t>2023-AT-C185</t>
  </si>
  <si>
    <t>2023-AT-C186</t>
  </si>
  <si>
    <t>Florencia Kogan Moyano</t>
  </si>
  <si>
    <t>2023-AT-C187</t>
  </si>
  <si>
    <t>Ahmed Mohamed Gamal Mohamed Bahegat Elsayed</t>
  </si>
  <si>
    <t>2023-AT-C188</t>
  </si>
  <si>
    <t>selda Yalçın Aydoğdu</t>
  </si>
  <si>
    <t>2024-AT-C190</t>
  </si>
  <si>
    <t>Titipong Vorathumthongdee</t>
  </si>
  <si>
    <t>2024-AT-C191</t>
  </si>
  <si>
    <t>Diane Parnis</t>
  </si>
  <si>
    <t>2024-AT-C192</t>
  </si>
  <si>
    <t>2024-AT-C193</t>
  </si>
  <si>
    <t>HATİCE DİCLE GÜNDEŞ</t>
  </si>
  <si>
    <t>2024-AT-C194</t>
  </si>
  <si>
    <t>Berfin Gündeş</t>
  </si>
  <si>
    <t>2024-AT-C195</t>
  </si>
  <si>
    <t>Herdi Andrariladchi</t>
  </si>
  <si>
    <t>2024-AT-C196</t>
  </si>
  <si>
    <t>Federico Fiorentino</t>
  </si>
  <si>
    <t>2024-AT-C197</t>
  </si>
  <si>
    <t>Pruktivud Chattaviriya</t>
  </si>
  <si>
    <t>2024-AT-C198</t>
  </si>
  <si>
    <t>Maria Liontaki</t>
  </si>
  <si>
    <t>2024-AT-C199</t>
  </si>
  <si>
    <t>2024-AT-C200</t>
  </si>
  <si>
    <t>UXUE AZPIROZ</t>
  </si>
  <si>
    <t>2024-AT-C201</t>
  </si>
  <si>
    <t>2024-AT-C202</t>
  </si>
  <si>
    <t>RONNIE ANTONIO DOS SANTOS LIMA</t>
  </si>
  <si>
    <t>2024-AT-C203</t>
  </si>
  <si>
    <t>STAMATINA SYRIGOU</t>
  </si>
  <si>
    <t>2024-AT-C204</t>
  </si>
  <si>
    <t>Aulkine Monteiro da Silva</t>
  </si>
  <si>
    <t>2024-AT-C205</t>
  </si>
  <si>
    <t>Yasin Ekizoğlu</t>
  </si>
  <si>
    <t>2024-AT-C206</t>
  </si>
  <si>
    <t>Şadiye Yasemin Oker</t>
  </si>
  <si>
    <t>2024-AT-C207</t>
  </si>
  <si>
    <t>Hamza Akdağ</t>
  </si>
  <si>
    <t>2024-AT-C208</t>
  </si>
  <si>
    <t>MEHMET SELVER KÖPRÜ</t>
  </si>
  <si>
    <t>2024-AT-C209</t>
  </si>
  <si>
    <t>Barış ŞEN</t>
  </si>
  <si>
    <t>2024-AT-C210</t>
  </si>
  <si>
    <t>Tuba Kaya</t>
  </si>
  <si>
    <t>2024-AT-C211</t>
  </si>
  <si>
    <t>Mehmet Bartu Kireççi</t>
  </si>
  <si>
    <t>2024-AT-C212</t>
  </si>
  <si>
    <t>Pei Xuan Lee</t>
  </si>
  <si>
    <t>2024-AT-C213</t>
  </si>
  <si>
    <t>FIRAT TOZLU</t>
  </si>
  <si>
    <t>2024-AT-C214</t>
  </si>
  <si>
    <t>Cenk Türker</t>
  </si>
  <si>
    <t>2024-AT-C215</t>
  </si>
  <si>
    <t>Hoang Huy Nguyen</t>
  </si>
  <si>
    <t>2024-AT-C216</t>
  </si>
  <si>
    <t>2024-AT-C217</t>
  </si>
  <si>
    <t>MAYRA DE LOS ANGELES LLAMAS LEON</t>
  </si>
  <si>
    <t>2024-AT-C218</t>
  </si>
  <si>
    <t>2024-AT-C219</t>
  </si>
  <si>
    <t>M. Recai Yılmaz</t>
  </si>
  <si>
    <t>2024-AT-C220</t>
  </si>
  <si>
    <t>Mehmet Hulusi Ada</t>
  </si>
  <si>
    <t>2024-AT-C221</t>
  </si>
  <si>
    <t>DENİZ ASLAN</t>
  </si>
  <si>
    <t>2024-AT-C222</t>
  </si>
  <si>
    <t>celalettin uysal</t>
  </si>
  <si>
    <t>2024-AT-C223</t>
  </si>
  <si>
    <t>Gürsel Özdemir</t>
  </si>
  <si>
    <t>2024-AT-C224</t>
  </si>
  <si>
    <t>2024-AT-C225</t>
  </si>
  <si>
    <t>Meryem Melisa Uyankaya Kırbaççıoğlu</t>
  </si>
  <si>
    <t>2024-AT-C226</t>
  </si>
  <si>
    <t>2024-AT-C227</t>
  </si>
  <si>
    <t>Davide Caisutti</t>
  </si>
  <si>
    <t>2024-AT-C228</t>
  </si>
  <si>
    <t>Daisuke OKUMURA</t>
  </si>
  <si>
    <t>2024-AT-C229</t>
  </si>
  <si>
    <t>2024-AT-C230</t>
  </si>
  <si>
    <t>Yuki KOSAKA</t>
  </si>
  <si>
    <t>2024-AT-C231</t>
  </si>
  <si>
    <t>2024-AT-C232</t>
  </si>
  <si>
    <t>Giorgio Caire di Lauzet</t>
  </si>
  <si>
    <t>2024-AT-C233</t>
  </si>
  <si>
    <t>Ulfa Khairunnisa Hakim</t>
  </si>
  <si>
    <t>2024-AT-C234</t>
  </si>
  <si>
    <t>Zed Bates</t>
  </si>
  <si>
    <t>2024-AT-C235</t>
  </si>
  <si>
    <t>Gökhan Tuğrul</t>
  </si>
  <si>
    <t>2024-AT-C236</t>
  </si>
  <si>
    <t>Michelle Groothedde</t>
  </si>
  <si>
    <t>2024-AT-C237</t>
  </si>
  <si>
    <t>Takehisa SEKIYA</t>
  </si>
  <si>
    <t>2024-AT-C238</t>
  </si>
  <si>
    <t>2024-AT-C239</t>
  </si>
  <si>
    <t>Elaine Patnode</t>
  </si>
  <si>
    <t>2024-AT-C240</t>
  </si>
  <si>
    <t>Saul Antonio Blanco Sosa</t>
  </si>
  <si>
    <t>2024-AT-C241</t>
  </si>
  <si>
    <t>2024-AT-C242</t>
  </si>
  <si>
    <t>Mustafa Fehmi Üstünsöz</t>
  </si>
  <si>
    <t>2024-AT-C243</t>
  </si>
  <si>
    <t>Dağhan İstaşoğlu</t>
  </si>
  <si>
    <t>2024-AT-C244</t>
  </si>
  <si>
    <t>Laila Biondani</t>
  </si>
  <si>
    <t>2024-AT-C245</t>
  </si>
  <si>
    <t>2024-AT-C246</t>
  </si>
  <si>
    <t>Serena Quadri</t>
  </si>
  <si>
    <t>2024-AT-C247</t>
  </si>
  <si>
    <t>Phoebe Wong</t>
  </si>
  <si>
    <t>2024-AT-C248</t>
  </si>
  <si>
    <t>Haoming Xu</t>
  </si>
  <si>
    <t>2024-AT-C249</t>
  </si>
  <si>
    <t>2024-AT-C250</t>
  </si>
  <si>
    <t>Mary Jacob</t>
  </si>
  <si>
    <t>2024-AT-C251</t>
  </si>
  <si>
    <t>Bulent Demiral</t>
  </si>
  <si>
    <t>2024-AT-C252</t>
  </si>
  <si>
    <t>Cüneyt Ünver</t>
  </si>
  <si>
    <t>2024-AT-C253</t>
  </si>
  <si>
    <t>Pongsathorn Kamonpet</t>
  </si>
  <si>
    <t>2024-AT-C254</t>
  </si>
  <si>
    <t>2024-AT-C255</t>
  </si>
  <si>
    <t>Gözde Kubat</t>
  </si>
  <si>
    <t>2024-AT-C256</t>
  </si>
  <si>
    <t>Seçil Tunçsav</t>
  </si>
  <si>
    <t>2024-AT-C257</t>
  </si>
  <si>
    <t>ERSEN DAŞ</t>
  </si>
  <si>
    <t>2024-AT-C258</t>
  </si>
  <si>
    <t>Salih Çiçek</t>
  </si>
  <si>
    <t>2024-AT-C259</t>
  </si>
  <si>
    <t>Yeap Hooi Kim</t>
  </si>
  <si>
    <t>2024-AT-C260</t>
  </si>
  <si>
    <t>2024-AT-C261</t>
  </si>
  <si>
    <t>Ailynn Seah</t>
  </si>
  <si>
    <t>2024-AT-C262</t>
  </si>
  <si>
    <t>Jerome Memoracion</t>
  </si>
  <si>
    <t>2024-AT-C263</t>
  </si>
  <si>
    <t>Cecilia Torlai</t>
  </si>
  <si>
    <t>2024-AT-C264</t>
  </si>
  <si>
    <t>Halil Akbaş</t>
  </si>
  <si>
    <t>2024-AT-C265</t>
  </si>
  <si>
    <t>Divinah Maturi</t>
  </si>
  <si>
    <t>2024-AT-C266</t>
  </si>
  <si>
    <t>2024-AT-C267</t>
  </si>
  <si>
    <t>FRANCESCA ROMERO</t>
  </si>
  <si>
    <t>2024-AT-C268</t>
  </si>
  <si>
    <t>vesile cansu üstüntaş</t>
  </si>
  <si>
    <t>2024-AT-C269</t>
  </si>
  <si>
    <t>Demet Gençoğlu Akın</t>
  </si>
  <si>
    <t>2024-AT-C270</t>
  </si>
  <si>
    <t>Yavuz Kurtulan</t>
  </si>
  <si>
    <t>2024-AT-C271</t>
  </si>
  <si>
    <t>AYSEN YILMAZ</t>
  </si>
  <si>
    <t>2024-AT-C272</t>
  </si>
  <si>
    <t>2024-AT-C273</t>
  </si>
  <si>
    <t>2024-AT-C274</t>
  </si>
  <si>
    <t>MÜCAHİT GÜRLER</t>
  </si>
  <si>
    <t>2024-AT-C275</t>
  </si>
  <si>
    <t>EROL KEREM KADIOGLU</t>
  </si>
  <si>
    <t>2024-AT-C276</t>
  </si>
  <si>
    <t>NİGAR AKÇA DURDU</t>
  </si>
  <si>
    <t>2024-AT-C277</t>
  </si>
  <si>
    <t>2024-AT-C278</t>
  </si>
  <si>
    <t>Ecem Eren</t>
  </si>
  <si>
    <t>2024-AT-C279</t>
  </si>
  <si>
    <t>Derya Yıldız</t>
  </si>
  <si>
    <t>2024-AT-C280</t>
  </si>
  <si>
    <t>Pembe Gül Cingi</t>
  </si>
  <si>
    <t>2024-AT-C281</t>
  </si>
  <si>
    <t>2024-AT-C282</t>
  </si>
  <si>
    <t>Azize Çelikdere</t>
  </si>
  <si>
    <t>2024-AT-C283</t>
  </si>
  <si>
    <t>DİLARA DİDEM TEMUR</t>
  </si>
  <si>
    <t>2024-AT-C284</t>
  </si>
  <si>
    <t>Elisa Lattuada</t>
  </si>
  <si>
    <t>2024-AT-C285</t>
  </si>
  <si>
    <t>Anna Zavadskaya</t>
  </si>
  <si>
    <t>2024-AT-C286</t>
  </si>
  <si>
    <t>Margherita Vialetto</t>
  </si>
  <si>
    <t>2024-AT-C287</t>
  </si>
  <si>
    <t>Enrico Plateo</t>
  </si>
  <si>
    <t>2024-AT-C288</t>
  </si>
  <si>
    <t>Filippo Caporale</t>
  </si>
  <si>
    <t>2024-AT-C289</t>
  </si>
  <si>
    <t>Carlo Fiandesio Vallante</t>
  </si>
  <si>
    <t>2024-AT-C290</t>
  </si>
  <si>
    <t>H.Pelin Erol</t>
  </si>
  <si>
    <t>2024-AT-C291</t>
  </si>
  <si>
    <t>Dilay Durmuş</t>
  </si>
  <si>
    <t>2024-AT-C292</t>
  </si>
  <si>
    <t>Aslıhan Aydın</t>
  </si>
  <si>
    <t>2024-AT-C293</t>
  </si>
  <si>
    <t>2024-AT-C294</t>
  </si>
  <si>
    <t>Sabina Mazzi</t>
  </si>
  <si>
    <t>2024-AT-C295</t>
  </si>
  <si>
    <t>2024-AT-C296</t>
  </si>
  <si>
    <t>Saniye Yıldırım</t>
  </si>
  <si>
    <t>2024-AT-C297</t>
  </si>
  <si>
    <t>2024-AT-C298</t>
  </si>
  <si>
    <t>ÖZLEM YILMAZ KIRARAZ</t>
  </si>
  <si>
    <t>2024-AT-C299</t>
  </si>
  <si>
    <t>Çiğdem Bekmezci</t>
  </si>
  <si>
    <t>2024-AT-C300</t>
  </si>
  <si>
    <t>BURCU Ünal TERZİOĞLU</t>
  </si>
  <si>
    <t>2024-AT-C301</t>
  </si>
  <si>
    <t>Mustafa Kayacan</t>
  </si>
  <si>
    <t>2024-AT-C302</t>
  </si>
  <si>
    <t>Delphine Malleret King</t>
  </si>
  <si>
    <t>2024-AT-C303</t>
  </si>
  <si>
    <t>Susanne Reber</t>
  </si>
  <si>
    <t>2024-AT-C304</t>
  </si>
  <si>
    <t>Jie Ren</t>
  </si>
  <si>
    <t>2024-AT-C305</t>
  </si>
  <si>
    <t>Valentina Favale</t>
  </si>
  <si>
    <t>2024-AT-C306</t>
  </si>
  <si>
    <t>Kiara Muka</t>
  </si>
  <si>
    <t>2024-AT-C307</t>
  </si>
  <si>
    <t>2024-AT-C308</t>
  </si>
  <si>
    <t>2024-AT-C309</t>
  </si>
  <si>
    <t>Blerina Ago</t>
  </si>
  <si>
    <t>2024-AT-C310</t>
  </si>
  <si>
    <t>2024-AT-C311</t>
  </si>
  <si>
    <t>Armela Qafoku</t>
  </si>
  <si>
    <t>2024-AT-C312</t>
  </si>
  <si>
    <t>2024-AT-C313</t>
  </si>
  <si>
    <t>María Ester Guðjónsdóttir</t>
  </si>
  <si>
    <t>2024-AT-C314</t>
  </si>
  <si>
    <t>Takeshi Kitamura</t>
  </si>
  <si>
    <t>2024-AT-C315</t>
  </si>
  <si>
    <t>Güleser Tazegül</t>
  </si>
  <si>
    <t>2024-AT-C316</t>
  </si>
  <si>
    <t>2024-AT-C317</t>
  </si>
  <si>
    <t>Madlina Özgür Puka</t>
  </si>
  <si>
    <t>2024-AT-C318</t>
  </si>
  <si>
    <t>Eva Kushova</t>
  </si>
  <si>
    <t>2024-AT-C319</t>
  </si>
  <si>
    <t>2024-AT-C320</t>
  </si>
  <si>
    <t>Suela Tahiraj</t>
  </si>
  <si>
    <t>2024-AT-C321</t>
  </si>
  <si>
    <t>hamit gökay meriç</t>
  </si>
  <si>
    <t>2024-AT-C322</t>
  </si>
  <si>
    <t>tuğçe ertan meriç</t>
  </si>
  <si>
    <t>2024-AT-C323</t>
  </si>
  <si>
    <t>Zifang Zhong</t>
  </si>
  <si>
    <t>2024-AT-C324</t>
  </si>
  <si>
    <t>Gülhan Dağtekin</t>
  </si>
  <si>
    <t>2024-AT-C325</t>
  </si>
  <si>
    <t>Li SHUAI</t>
  </si>
  <si>
    <t>2024-AT-C326</t>
  </si>
  <si>
    <t>ELİF YALÇIN</t>
  </si>
  <si>
    <t>2024-AT-C327</t>
  </si>
  <si>
    <t>Hayrettin YILMAZ</t>
  </si>
  <si>
    <t>2024-AT-C328</t>
  </si>
  <si>
    <t>Training Code</t>
  </si>
  <si>
    <t>Email</t>
  </si>
  <si>
    <t>Organization</t>
  </si>
  <si>
    <t>MASTER ENTRY FOR GSTC AUDITOR TRAINING</t>
  </si>
  <si>
    <t>Training Info</t>
  </si>
  <si>
    <t>Auditor Info</t>
  </si>
  <si>
    <t>Test info</t>
  </si>
  <si>
    <t>Qualification for each scope</t>
  </si>
  <si>
    <t>Training Date</t>
  </si>
  <si>
    <t>Training Category</t>
  </si>
  <si>
    <t>First Name</t>
  </si>
  <si>
    <t>Last Name</t>
  </si>
  <si>
    <t>Title</t>
  </si>
  <si>
    <t>Mock-audit (H)
Result</t>
  </si>
  <si>
    <t>Mock-audit (TO)
Result</t>
  </si>
  <si>
    <t>Mock-audit (D)
Result</t>
  </si>
  <si>
    <t>Re-evaluation 
Date</t>
  </si>
  <si>
    <t>South Korea</t>
  </si>
  <si>
    <t>USA</t>
  </si>
  <si>
    <t>AT-2302-TO Session</t>
  </si>
  <si>
    <t>UK</t>
  </si>
  <si>
    <t>Puka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</si>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</sst>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&quot; &quot;d&quot;, &quot;yyyy"/>
  </numFmts>
  <fonts count="8" x14ac:knownFonts="1">
    <font>
      <sz val="10"/>
      <color rgb="FF000000"/>
      <name val="Arial"/>
      <scheme val="minor"/>
    </font>
    <font>
      <b/>
      <sz val="15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rgb="FFCC0000"/>
      <name val="Arial"/>
      <family val="2"/>
      <scheme val="minor"/>
    </font>
    <font>
      <sz val="8"/>
      <name val="Arial"/>
      <family val="3"/>
      <charset val="129"/>
      <scheme val="minor"/>
    </font>
    <font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E06666"/>
        <bgColor rgb="FFE06666"/>
      </patternFill>
    </fill>
    <fill>
      <patternFill patternType="solid">
        <fgColor rgb="FF274E13"/>
        <bgColor rgb="FF274E13"/>
      </patternFill>
    </fill>
    <fill>
      <patternFill patternType="solid">
        <fgColor rgb="FFB4A7D6"/>
        <bgColor rgb="FFB4A7D6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76" fontId="2" fillId="0" borderId="0" xfId="0" applyNumberFormat="1" applyFont="1"/>
    <xf numFmtId="49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0" borderId="1" xfId="0" applyFont="1" applyBorder="1"/>
    <xf numFmtId="176" fontId="2" fillId="0" borderId="1" xfId="0" applyNumberFormat="1" applyFont="1" applyBorder="1"/>
    <xf numFmtId="10" fontId="2" fillId="0" borderId="1" xfId="0" applyNumberFormat="1" applyFont="1" applyBorder="1"/>
    <xf numFmtId="49" fontId="4" fillId="7" borderId="0" xfId="0" applyNumberFormat="1" applyFont="1" applyFill="1"/>
    <xf numFmtId="0" fontId="4" fillId="7" borderId="0" xfId="0" applyFont="1" applyFill="1"/>
    <xf numFmtId="0" fontId="5" fillId="0" borderId="0" xfId="0" applyFont="1"/>
    <xf numFmtId="0" fontId="3" fillId="2" borderId="0" xfId="0" applyFont="1" applyFill="1"/>
    <xf numFmtId="176" fontId="2" fillId="4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/>
    <xf numFmtId="49" fontId="2" fillId="5" borderId="0" xfId="0" applyNumberFormat="1" applyFont="1" applyFill="1"/>
    <xf numFmtId="49" fontId="2" fillId="9" borderId="0" xfId="0" applyNumberFormat="1" applyFont="1" applyFill="1"/>
    <xf numFmtId="49" fontId="2" fillId="6" borderId="0" xfId="0" applyNumberFormat="1" applyFont="1" applyFill="1"/>
    <xf numFmtId="49" fontId="2" fillId="0" borderId="1" xfId="0" applyNumberFormat="1" applyFont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0" fontId="2" fillId="5" borderId="1" xfId="0" applyFont="1" applyFill="1" applyBorder="1"/>
    <xf numFmtId="49" fontId="3" fillId="8" borderId="0" xfId="0" applyNumberFormat="1" applyFont="1" applyFill="1"/>
    <xf numFmtId="0" fontId="0" fillId="0" borderId="0" xfId="0"/>
    <xf numFmtId="0" fontId="3" fillId="2" borderId="0" xfId="0" applyFont="1" applyFill="1"/>
    <xf numFmtId="0" fontId="7" fillId="0" borderId="0" xfId="0" applyFont="1"/>
    <xf numFmtId="15" fontId="7" fillId="0" borderId="0" xfId="0" applyNumberFormat="1" applyFont="1"/>
  </cellXfs>
  <cellStyles count="1">
    <cellStyle name="표준" xfId="0" builtinId="0"/>
  </cellStyles>
  <dxfs count="5">
    <dxf>
      <fill>
        <patternFill patternType="solid">
          <fgColor rgb="FFCFE2F3"/>
          <bgColor rgb="FFCFE2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AA84F"/>
    <outlinePr summaryBelow="0" summaryRight="0"/>
  </sheetPr>
  <dimension ref="A1:F999"/>
  <sheetViews>
    <sheetView tabSelected="1" topLeftCell="A315" workbookViewId="0">
      <selection activeCell="G27" sqref="G27"/>
    </sheetView>
  </sheetViews>
  <sheetFormatPr baseColWidth="10" defaultColWidth="12.6640625" defaultRowHeight="15.75" customHeight="1" x14ac:dyDescent="0.15"/>
  <cols>
    <col min="1" max="1" width="33.1640625" customWidth="1"/>
    <col min="2" max="2" width="17.5" customWidth="1"/>
    <col min="3" max="3" width="16" customWidth="1"/>
    <col min="5" max="5" width="15.5" customWidth="1"/>
  </cols>
  <sheetData>
    <row r="1" spans="1:5" ht="15.75" customHeight="1" x14ac:dyDescent="0.15">
      <c r="A1" s="13" t="s">
        <v>2714</v>
      </c>
      <c r="B1" s="13" t="s">
        <v>62</v>
      </c>
      <c r="C1" s="14" t="s">
        <v>2715</v>
      </c>
      <c r="D1" s="13" t="s">
        <v>2716</v>
      </c>
      <c r="E1" s="14" t="s">
        <v>0</v>
      </c>
    </row>
    <row r="2" spans="1:5" ht="15.75" customHeight="1" x14ac:dyDescent="0.15">
      <c r="A2" s="31" t="s">
        <v>2717</v>
      </c>
      <c r="B2" s="31" t="s">
        <v>2718</v>
      </c>
      <c r="C2" s="32">
        <v>44302</v>
      </c>
      <c r="D2" s="31" t="s">
        <v>1997</v>
      </c>
      <c r="E2" s="31" t="s">
        <v>3</v>
      </c>
    </row>
    <row r="3" spans="1:5" ht="15.75" customHeight="1" x14ac:dyDescent="0.15">
      <c r="A3" s="31" t="s">
        <v>2719</v>
      </c>
      <c r="B3" s="31" t="s">
        <v>2720</v>
      </c>
      <c r="C3" s="32">
        <v>44302</v>
      </c>
      <c r="D3" s="31" t="s">
        <v>1997</v>
      </c>
      <c r="E3" s="31" t="s">
        <v>3</v>
      </c>
    </row>
    <row r="4" spans="1:5" ht="15.75" customHeight="1" x14ac:dyDescent="0.15">
      <c r="A4" s="31" t="s">
        <v>2721</v>
      </c>
      <c r="B4" s="31" t="s">
        <v>2722</v>
      </c>
      <c r="C4" s="32">
        <v>44302</v>
      </c>
      <c r="D4" s="31" t="s">
        <v>1997</v>
      </c>
      <c r="E4" s="31" t="s">
        <v>3</v>
      </c>
    </row>
    <row r="5" spans="1:5" ht="15.75" customHeight="1" x14ac:dyDescent="0.15">
      <c r="A5" s="31" t="s">
        <v>2723</v>
      </c>
      <c r="B5" s="31" t="s">
        <v>2724</v>
      </c>
      <c r="C5" s="32">
        <v>44302</v>
      </c>
      <c r="D5" s="31" t="s">
        <v>1997</v>
      </c>
      <c r="E5" s="31" t="s">
        <v>3</v>
      </c>
    </row>
    <row r="6" spans="1:5" ht="15.75" customHeight="1" x14ac:dyDescent="0.15">
      <c r="A6" s="31" t="s">
        <v>2725</v>
      </c>
      <c r="B6" s="31" t="s">
        <v>2726</v>
      </c>
      <c r="C6" s="32">
        <v>44302</v>
      </c>
      <c r="D6" s="31" t="s">
        <v>1997</v>
      </c>
      <c r="E6" s="31" t="s">
        <v>3</v>
      </c>
    </row>
    <row r="7" spans="1:5" ht="15.75" customHeight="1" x14ac:dyDescent="0.15">
      <c r="A7" s="31" t="s">
        <v>2727</v>
      </c>
      <c r="B7" s="31" t="s">
        <v>2728</v>
      </c>
      <c r="C7" s="32">
        <v>44302</v>
      </c>
      <c r="D7" s="31" t="s">
        <v>1997</v>
      </c>
      <c r="E7" s="31" t="s">
        <v>3</v>
      </c>
    </row>
    <row r="8" spans="1:5" ht="15.75" customHeight="1" x14ac:dyDescent="0.15">
      <c r="A8" s="31" t="s">
        <v>2729</v>
      </c>
      <c r="B8" s="31" t="s">
        <v>2730</v>
      </c>
      <c r="C8" s="32">
        <v>44302</v>
      </c>
      <c r="D8" s="31" t="s">
        <v>1997</v>
      </c>
      <c r="E8" s="31" t="s">
        <v>3</v>
      </c>
    </row>
    <row r="9" spans="1:5" ht="15.75" customHeight="1" x14ac:dyDescent="0.15">
      <c r="A9" s="31" t="s">
        <v>2731</v>
      </c>
      <c r="B9" s="31" t="s">
        <v>2732</v>
      </c>
      <c r="C9" s="32">
        <v>44302</v>
      </c>
      <c r="D9" s="31" t="s">
        <v>1997</v>
      </c>
      <c r="E9" s="31" t="s">
        <v>3</v>
      </c>
    </row>
    <row r="10" spans="1:5" ht="15.75" customHeight="1" x14ac:dyDescent="0.15">
      <c r="A10" s="31" t="s">
        <v>2733</v>
      </c>
      <c r="B10" s="31" t="s">
        <v>2734</v>
      </c>
      <c r="C10" s="32">
        <v>44302</v>
      </c>
      <c r="D10" s="31" t="s">
        <v>1997</v>
      </c>
      <c r="E10" s="31" t="s">
        <v>3</v>
      </c>
    </row>
    <row r="11" spans="1:5" ht="15.75" customHeight="1" x14ac:dyDescent="0.15">
      <c r="A11" s="31" t="s">
        <v>2735</v>
      </c>
      <c r="B11" s="31" t="s">
        <v>2736</v>
      </c>
      <c r="C11" s="32">
        <v>44302</v>
      </c>
      <c r="D11" s="31" t="s">
        <v>1997</v>
      </c>
      <c r="E11" s="31" t="s">
        <v>2737</v>
      </c>
    </row>
    <row r="12" spans="1:5" ht="15.75" customHeight="1" x14ac:dyDescent="0.15">
      <c r="A12" s="31" t="s">
        <v>2738</v>
      </c>
      <c r="B12" s="31" t="s">
        <v>2739</v>
      </c>
      <c r="C12" s="32">
        <v>44441</v>
      </c>
      <c r="D12" s="31" t="s">
        <v>2740</v>
      </c>
      <c r="E12" s="31" t="s">
        <v>22</v>
      </c>
    </row>
    <row r="13" spans="1:5" ht="15.75" customHeight="1" x14ac:dyDescent="0.15">
      <c r="A13" s="31" t="s">
        <v>2741</v>
      </c>
      <c r="B13" s="31" t="s">
        <v>2742</v>
      </c>
      <c r="C13" s="32">
        <v>44441</v>
      </c>
      <c r="D13" s="31" t="s">
        <v>2740</v>
      </c>
      <c r="E13" s="31" t="s">
        <v>22</v>
      </c>
    </row>
    <row r="14" spans="1:5" ht="15.75" customHeight="1" x14ac:dyDescent="0.15">
      <c r="A14" s="31" t="s">
        <v>2743</v>
      </c>
      <c r="B14" s="31" t="s">
        <v>2744</v>
      </c>
      <c r="C14" s="32">
        <v>44441</v>
      </c>
      <c r="D14" s="31" t="s">
        <v>2740</v>
      </c>
      <c r="E14" s="31" t="s">
        <v>22</v>
      </c>
    </row>
    <row r="15" spans="1:5" ht="15.75" customHeight="1" x14ac:dyDescent="0.15">
      <c r="A15" s="31" t="s">
        <v>2745</v>
      </c>
      <c r="B15" s="31" t="s">
        <v>2746</v>
      </c>
      <c r="C15" s="32">
        <v>44441</v>
      </c>
      <c r="D15" s="31" t="s">
        <v>2740</v>
      </c>
      <c r="E15" s="31" t="s">
        <v>22</v>
      </c>
    </row>
    <row r="16" spans="1:5" ht="15.75" customHeight="1" x14ac:dyDescent="0.15">
      <c r="A16" s="31" t="s">
        <v>2747</v>
      </c>
      <c r="B16" s="31" t="s">
        <v>2748</v>
      </c>
      <c r="C16" s="32">
        <v>44441</v>
      </c>
      <c r="D16" s="31" t="s">
        <v>2740</v>
      </c>
      <c r="E16" s="31" t="s">
        <v>22</v>
      </c>
    </row>
    <row r="17" spans="1:5" ht="15.75" customHeight="1" x14ac:dyDescent="0.15">
      <c r="A17" s="31" t="s">
        <v>2749</v>
      </c>
      <c r="B17" s="31" t="s">
        <v>2750</v>
      </c>
      <c r="C17" s="32">
        <v>44441</v>
      </c>
      <c r="D17" s="31" t="s">
        <v>2740</v>
      </c>
      <c r="E17" s="31" t="s">
        <v>22</v>
      </c>
    </row>
    <row r="18" spans="1:5" ht="15.75" customHeight="1" x14ac:dyDescent="0.15">
      <c r="A18" s="31" t="s">
        <v>2751</v>
      </c>
      <c r="B18" s="31" t="s">
        <v>2752</v>
      </c>
      <c r="C18" s="32">
        <v>44441</v>
      </c>
      <c r="D18" s="31" t="s">
        <v>2740</v>
      </c>
      <c r="E18" s="31" t="s">
        <v>22</v>
      </c>
    </row>
    <row r="19" spans="1:5" ht="15.75" customHeight="1" x14ac:dyDescent="0.15">
      <c r="A19" s="31" t="s">
        <v>2753</v>
      </c>
      <c r="B19" s="31" t="s">
        <v>2754</v>
      </c>
      <c r="C19" s="32">
        <v>44441</v>
      </c>
      <c r="D19" s="31" t="s">
        <v>2740</v>
      </c>
      <c r="E19" s="31" t="s">
        <v>22</v>
      </c>
    </row>
    <row r="20" spans="1:5" ht="15.75" customHeight="1" x14ac:dyDescent="0.15">
      <c r="A20" s="31" t="s">
        <v>2755</v>
      </c>
      <c r="B20" s="31" t="s">
        <v>2756</v>
      </c>
      <c r="C20" s="32">
        <v>44441</v>
      </c>
      <c r="D20" s="31" t="s">
        <v>2740</v>
      </c>
      <c r="E20" s="31" t="s">
        <v>22</v>
      </c>
    </row>
    <row r="21" spans="1:5" ht="15.75" customHeight="1" x14ac:dyDescent="0.15">
      <c r="A21" s="31" t="s">
        <v>2757</v>
      </c>
      <c r="B21" s="31" t="s">
        <v>2758</v>
      </c>
      <c r="C21" s="32">
        <v>44441</v>
      </c>
      <c r="D21" s="31" t="s">
        <v>2740</v>
      </c>
      <c r="E21" s="31" t="s">
        <v>22</v>
      </c>
    </row>
    <row r="22" spans="1:5" ht="15.75" customHeight="1" x14ac:dyDescent="0.15">
      <c r="A22" s="31" t="s">
        <v>2759</v>
      </c>
      <c r="B22" s="31" t="s">
        <v>2760</v>
      </c>
      <c r="C22" s="32">
        <v>44441</v>
      </c>
      <c r="D22" s="31" t="s">
        <v>2740</v>
      </c>
      <c r="E22" s="31" t="s">
        <v>22</v>
      </c>
    </row>
    <row r="23" spans="1:5" ht="15.75" customHeight="1" x14ac:dyDescent="0.15">
      <c r="A23" s="31" t="s">
        <v>2761</v>
      </c>
      <c r="B23" s="31" t="s">
        <v>2762</v>
      </c>
      <c r="C23" s="32">
        <v>44441</v>
      </c>
      <c r="D23" s="31" t="s">
        <v>2740</v>
      </c>
      <c r="E23" s="31" t="s">
        <v>22</v>
      </c>
    </row>
    <row r="24" spans="1:5" ht="15.75" customHeight="1" x14ac:dyDescent="0.15">
      <c r="A24" s="31" t="s">
        <v>2763</v>
      </c>
      <c r="B24" s="31" t="s">
        <v>2764</v>
      </c>
      <c r="C24" s="32">
        <v>44441</v>
      </c>
      <c r="D24" s="31" t="s">
        <v>2740</v>
      </c>
      <c r="E24" s="31" t="s">
        <v>22</v>
      </c>
    </row>
    <row r="25" spans="1:5" ht="15.75" customHeight="1" x14ac:dyDescent="0.15">
      <c r="A25" s="31" t="s">
        <v>2765</v>
      </c>
      <c r="B25" s="31" t="s">
        <v>2766</v>
      </c>
      <c r="C25" s="32">
        <v>44459</v>
      </c>
      <c r="D25" s="31" t="s">
        <v>2767</v>
      </c>
      <c r="E25" s="31" t="s">
        <v>6</v>
      </c>
    </row>
    <row r="26" spans="1:5" ht="15.75" customHeight="1" x14ac:dyDescent="0.15">
      <c r="A26" s="31" t="s">
        <v>2768</v>
      </c>
      <c r="B26" s="31" t="s">
        <v>2769</v>
      </c>
      <c r="C26" s="32">
        <v>44566</v>
      </c>
      <c r="D26" s="31" t="s">
        <v>1997</v>
      </c>
      <c r="E26" s="31" t="s">
        <v>37</v>
      </c>
    </row>
    <row r="27" spans="1:5" ht="15.75" customHeight="1" x14ac:dyDescent="0.15">
      <c r="A27" s="31" t="s">
        <v>2770</v>
      </c>
      <c r="B27" s="31" t="s">
        <v>2771</v>
      </c>
      <c r="C27" s="32">
        <v>44566</v>
      </c>
      <c r="D27" s="31" t="s">
        <v>2767</v>
      </c>
      <c r="E27" s="31" t="s">
        <v>20</v>
      </c>
    </row>
    <row r="28" spans="1:5" ht="15.75" customHeight="1" x14ac:dyDescent="0.15">
      <c r="A28" s="31" t="s">
        <v>2770</v>
      </c>
      <c r="B28" s="31" t="s">
        <v>2772</v>
      </c>
      <c r="C28" s="32">
        <v>44648</v>
      </c>
      <c r="D28" s="31" t="s">
        <v>2773</v>
      </c>
      <c r="E28" s="31" t="s">
        <v>20</v>
      </c>
    </row>
    <row r="29" spans="1:5" ht="15.75" customHeight="1" x14ac:dyDescent="0.15">
      <c r="A29" s="31" t="s">
        <v>2774</v>
      </c>
      <c r="B29" s="31" t="s">
        <v>2775</v>
      </c>
      <c r="C29" s="32">
        <v>44566</v>
      </c>
      <c r="D29" s="31" t="s">
        <v>1997</v>
      </c>
      <c r="E29" s="31" t="s">
        <v>1</v>
      </c>
    </row>
    <row r="30" spans="1:5" ht="15.75" customHeight="1" x14ac:dyDescent="0.15">
      <c r="A30" s="31" t="s">
        <v>2776</v>
      </c>
      <c r="B30" s="31" t="s">
        <v>2777</v>
      </c>
      <c r="C30" s="32">
        <v>44566</v>
      </c>
      <c r="D30" s="31" t="s">
        <v>2767</v>
      </c>
      <c r="E30" s="31" t="s">
        <v>20</v>
      </c>
    </row>
    <row r="31" spans="1:5" ht="15.75" customHeight="1" x14ac:dyDescent="0.15">
      <c r="A31" s="31" t="s">
        <v>2776</v>
      </c>
      <c r="B31" s="31" t="s">
        <v>2778</v>
      </c>
      <c r="C31" s="32">
        <v>44648</v>
      </c>
      <c r="D31" s="31" t="s">
        <v>2773</v>
      </c>
      <c r="E31" s="31" t="s">
        <v>20</v>
      </c>
    </row>
    <row r="32" spans="1:5" ht="15.75" customHeight="1" x14ac:dyDescent="0.15">
      <c r="A32" s="31" t="s">
        <v>2779</v>
      </c>
      <c r="B32" s="31" t="s">
        <v>2780</v>
      </c>
      <c r="C32" s="32">
        <v>44566</v>
      </c>
      <c r="D32" s="31" t="s">
        <v>1997</v>
      </c>
      <c r="E32" s="31" t="s">
        <v>1</v>
      </c>
    </row>
    <row r="33" spans="1:5" ht="15.75" customHeight="1" x14ac:dyDescent="0.15">
      <c r="A33" s="31" t="s">
        <v>2781</v>
      </c>
      <c r="B33" s="31" t="s">
        <v>2782</v>
      </c>
      <c r="C33" s="32">
        <v>44566</v>
      </c>
      <c r="D33" s="31" t="s">
        <v>2773</v>
      </c>
      <c r="E33" s="31" t="s">
        <v>23</v>
      </c>
    </row>
    <row r="34" spans="1:5" ht="15.75" customHeight="1" x14ac:dyDescent="0.15">
      <c r="A34" s="31" t="s">
        <v>2783</v>
      </c>
      <c r="B34" s="31" t="s">
        <v>2784</v>
      </c>
      <c r="C34" s="32">
        <v>44566</v>
      </c>
      <c r="D34" s="31" t="s">
        <v>1997</v>
      </c>
      <c r="E34" s="31" t="s">
        <v>1</v>
      </c>
    </row>
    <row r="35" spans="1:5" ht="15.75" customHeight="1" x14ac:dyDescent="0.15">
      <c r="A35" s="31" t="s">
        <v>2785</v>
      </c>
      <c r="B35" s="31" t="s">
        <v>2786</v>
      </c>
      <c r="C35" s="32">
        <v>44566</v>
      </c>
      <c r="D35" s="31" t="s">
        <v>1997</v>
      </c>
      <c r="E35" s="31" t="s">
        <v>23</v>
      </c>
    </row>
    <row r="36" spans="1:5" ht="15.75" customHeight="1" x14ac:dyDescent="0.15">
      <c r="A36" s="31" t="s">
        <v>2787</v>
      </c>
      <c r="B36" s="31" t="s">
        <v>2788</v>
      </c>
      <c r="C36" s="32">
        <v>44596</v>
      </c>
      <c r="D36" s="31" t="s">
        <v>2767</v>
      </c>
      <c r="E36" s="31" t="s">
        <v>1</v>
      </c>
    </row>
    <row r="37" spans="1:5" ht="15.75" customHeight="1" x14ac:dyDescent="0.15">
      <c r="A37" s="31" t="s">
        <v>2789</v>
      </c>
      <c r="B37" s="31" t="s">
        <v>2790</v>
      </c>
      <c r="C37" s="32">
        <v>44725</v>
      </c>
      <c r="D37" s="31" t="s">
        <v>2767</v>
      </c>
      <c r="E37" s="31" t="s">
        <v>1</v>
      </c>
    </row>
    <row r="38" spans="1:5" ht="15.75" customHeight="1" x14ac:dyDescent="0.15">
      <c r="A38" s="31" t="s">
        <v>2791</v>
      </c>
      <c r="B38" s="31" t="s">
        <v>2792</v>
      </c>
      <c r="C38" s="32">
        <v>44725</v>
      </c>
      <c r="D38" s="31" t="s">
        <v>2767</v>
      </c>
      <c r="E38" s="31" t="s">
        <v>1</v>
      </c>
    </row>
    <row r="39" spans="1:5" ht="15.75" customHeight="1" x14ac:dyDescent="0.15">
      <c r="A39" s="31" t="s">
        <v>2793</v>
      </c>
      <c r="B39" s="31" t="s">
        <v>2794</v>
      </c>
      <c r="C39" s="32">
        <v>44725</v>
      </c>
      <c r="D39" s="31" t="s">
        <v>2767</v>
      </c>
      <c r="E39" s="31" t="s">
        <v>1</v>
      </c>
    </row>
    <row r="40" spans="1:5" ht="15.75" customHeight="1" x14ac:dyDescent="0.15">
      <c r="A40" s="31" t="s">
        <v>2795</v>
      </c>
      <c r="B40" s="31" t="s">
        <v>2796</v>
      </c>
      <c r="C40" s="32">
        <v>44725</v>
      </c>
      <c r="D40" s="31" t="s">
        <v>2767</v>
      </c>
      <c r="E40" s="31" t="s">
        <v>1</v>
      </c>
    </row>
    <row r="41" spans="1:5" ht="15.75" customHeight="1" x14ac:dyDescent="0.15">
      <c r="A41" s="31" t="s">
        <v>2797</v>
      </c>
      <c r="B41" s="31" t="s">
        <v>2798</v>
      </c>
      <c r="C41" s="32">
        <v>44725</v>
      </c>
      <c r="D41" s="31" t="s">
        <v>2767</v>
      </c>
      <c r="E41" s="31" t="s">
        <v>1</v>
      </c>
    </row>
    <row r="42" spans="1:5" ht="15.75" customHeight="1" x14ac:dyDescent="0.15">
      <c r="A42" s="31" t="s">
        <v>2799</v>
      </c>
      <c r="B42" s="31" t="s">
        <v>2800</v>
      </c>
      <c r="C42" s="32">
        <v>44725</v>
      </c>
      <c r="D42" s="31" t="s">
        <v>2767</v>
      </c>
      <c r="E42" s="31" t="s">
        <v>1</v>
      </c>
    </row>
    <row r="43" spans="1:5" ht="15.75" customHeight="1" x14ac:dyDescent="0.15">
      <c r="A43" s="31" t="s">
        <v>2801</v>
      </c>
      <c r="B43" s="31" t="s">
        <v>2802</v>
      </c>
      <c r="C43" s="32">
        <v>44725</v>
      </c>
      <c r="D43" s="31" t="s">
        <v>2767</v>
      </c>
      <c r="E43" s="31" t="s">
        <v>1</v>
      </c>
    </row>
    <row r="44" spans="1:5" ht="15.75" customHeight="1" x14ac:dyDescent="0.15">
      <c r="A44" s="31" t="s">
        <v>2803</v>
      </c>
      <c r="B44" s="31" t="s">
        <v>2804</v>
      </c>
      <c r="C44" s="32">
        <v>44725</v>
      </c>
      <c r="D44" s="31" t="s">
        <v>2767</v>
      </c>
      <c r="E44" s="31" t="s">
        <v>1</v>
      </c>
    </row>
    <row r="45" spans="1:5" ht="15.75" customHeight="1" x14ac:dyDescent="0.15">
      <c r="A45" s="31" t="s">
        <v>2805</v>
      </c>
      <c r="B45" s="31" t="s">
        <v>2806</v>
      </c>
      <c r="C45" s="32">
        <v>44725</v>
      </c>
      <c r="D45" s="31" t="s">
        <v>2767</v>
      </c>
      <c r="E45" s="31" t="s">
        <v>1</v>
      </c>
    </row>
    <row r="46" spans="1:5" ht="15.75" customHeight="1" x14ac:dyDescent="0.15">
      <c r="A46" s="31" t="s">
        <v>2807</v>
      </c>
      <c r="B46" s="31" t="s">
        <v>2808</v>
      </c>
      <c r="C46" s="32">
        <v>44725</v>
      </c>
      <c r="D46" s="31" t="s">
        <v>2767</v>
      </c>
      <c r="E46" s="31" t="s">
        <v>1</v>
      </c>
    </row>
    <row r="47" spans="1:5" ht="15.75" customHeight="1" x14ac:dyDescent="0.15">
      <c r="A47" s="31" t="s">
        <v>2809</v>
      </c>
      <c r="B47" s="31" t="s">
        <v>2810</v>
      </c>
      <c r="C47" s="32">
        <v>44725</v>
      </c>
      <c r="D47" s="31" t="s">
        <v>2767</v>
      </c>
      <c r="E47" s="31" t="s">
        <v>1</v>
      </c>
    </row>
    <row r="48" spans="1:5" ht="15.75" customHeight="1" x14ac:dyDescent="0.15">
      <c r="A48" s="31" t="s">
        <v>2811</v>
      </c>
      <c r="B48" s="31" t="s">
        <v>2812</v>
      </c>
      <c r="C48" s="32">
        <v>44736</v>
      </c>
      <c r="D48" s="31" t="s">
        <v>2767</v>
      </c>
      <c r="E48" s="31" t="s">
        <v>1</v>
      </c>
    </row>
    <row r="49" spans="1:5" ht="15.75" customHeight="1" x14ac:dyDescent="0.15">
      <c r="A49" s="31" t="s">
        <v>2813</v>
      </c>
      <c r="B49" s="31" t="s">
        <v>2814</v>
      </c>
      <c r="C49" s="32">
        <v>44736</v>
      </c>
      <c r="D49" s="31" t="s">
        <v>2767</v>
      </c>
      <c r="E49" s="31" t="s">
        <v>1</v>
      </c>
    </row>
    <row r="50" spans="1:5" ht="15.75" customHeight="1" x14ac:dyDescent="0.15">
      <c r="A50" s="31"/>
      <c r="B50" s="15" t="s">
        <v>2815</v>
      </c>
      <c r="C50" s="31"/>
      <c r="D50" s="15" t="s">
        <v>2816</v>
      </c>
      <c r="E50" s="15" t="e">
        <v>#N/A</v>
      </c>
    </row>
    <row r="51" spans="1:5" ht="15.75" customHeight="1" x14ac:dyDescent="0.15">
      <c r="A51" s="31" t="s">
        <v>2817</v>
      </c>
      <c r="B51" s="31" t="s">
        <v>2818</v>
      </c>
      <c r="C51" s="32">
        <v>44761</v>
      </c>
      <c r="D51" s="31" t="s">
        <v>2767</v>
      </c>
      <c r="E51" s="31" t="s">
        <v>16</v>
      </c>
    </row>
    <row r="52" spans="1:5" ht="15.75" customHeight="1" x14ac:dyDescent="0.15">
      <c r="A52" s="31" t="s">
        <v>2819</v>
      </c>
      <c r="B52" s="31" t="s">
        <v>2820</v>
      </c>
      <c r="C52" s="32">
        <v>44801</v>
      </c>
      <c r="D52" s="31" t="s">
        <v>2767</v>
      </c>
      <c r="E52" s="31" t="s">
        <v>6</v>
      </c>
    </row>
    <row r="53" spans="1:5" ht="15.75" customHeight="1" x14ac:dyDescent="0.15">
      <c r="A53" s="31" t="s">
        <v>2821</v>
      </c>
      <c r="B53" s="31" t="s">
        <v>2822</v>
      </c>
      <c r="C53" s="32">
        <v>44810</v>
      </c>
      <c r="D53" s="31" t="s">
        <v>2767</v>
      </c>
      <c r="E53" s="31" t="s">
        <v>17</v>
      </c>
    </row>
    <row r="54" spans="1:5" ht="15.75" customHeight="1" x14ac:dyDescent="0.15">
      <c r="A54" s="31" t="s">
        <v>2823</v>
      </c>
      <c r="B54" s="31" t="s">
        <v>2824</v>
      </c>
      <c r="C54" s="32">
        <v>44813</v>
      </c>
      <c r="D54" s="31" t="s">
        <v>2740</v>
      </c>
      <c r="E54" s="31" t="s">
        <v>2</v>
      </c>
    </row>
    <row r="55" spans="1:5" ht="15.75" customHeight="1" x14ac:dyDescent="0.15">
      <c r="A55" s="31"/>
      <c r="B55" s="15" t="s">
        <v>2825</v>
      </c>
      <c r="C55" s="31"/>
      <c r="D55" s="15" t="s">
        <v>2816</v>
      </c>
      <c r="E55" s="15" t="e">
        <v>#N/A</v>
      </c>
    </row>
    <row r="56" spans="1:5" ht="15.75" customHeight="1" x14ac:dyDescent="0.15">
      <c r="A56" s="31" t="s">
        <v>2826</v>
      </c>
      <c r="B56" s="31" t="s">
        <v>2827</v>
      </c>
      <c r="C56" s="32">
        <v>44824</v>
      </c>
      <c r="D56" s="31" t="s">
        <v>2767</v>
      </c>
      <c r="E56" s="31" t="s">
        <v>1</v>
      </c>
    </row>
    <row r="57" spans="1:5" ht="15.75" customHeight="1" x14ac:dyDescent="0.15">
      <c r="A57" s="31" t="s">
        <v>2828</v>
      </c>
      <c r="B57" s="31" t="s">
        <v>2829</v>
      </c>
      <c r="C57" s="32">
        <v>44824</v>
      </c>
      <c r="D57" s="31" t="s">
        <v>2767</v>
      </c>
      <c r="E57" s="31" t="s">
        <v>1</v>
      </c>
    </row>
    <row r="58" spans="1:5" ht="15.75" customHeight="1" x14ac:dyDescent="0.15">
      <c r="A58" s="31" t="s">
        <v>2830</v>
      </c>
      <c r="B58" s="31" t="s">
        <v>2831</v>
      </c>
      <c r="C58" s="32">
        <v>44824</v>
      </c>
      <c r="D58" s="31" t="s">
        <v>2767</v>
      </c>
      <c r="E58" s="31" t="s">
        <v>1</v>
      </c>
    </row>
    <row r="59" spans="1:5" ht="15.75" customHeight="1" x14ac:dyDescent="0.15">
      <c r="A59" s="31" t="s">
        <v>2832</v>
      </c>
      <c r="B59" s="31" t="s">
        <v>2833</v>
      </c>
      <c r="C59" s="32">
        <v>44824</v>
      </c>
      <c r="D59" s="31" t="s">
        <v>2767</v>
      </c>
      <c r="E59" s="31" t="s">
        <v>1</v>
      </c>
    </row>
    <row r="60" spans="1:5" ht="15.75" customHeight="1" x14ac:dyDescent="0.15">
      <c r="A60" s="31" t="s">
        <v>2834</v>
      </c>
      <c r="B60" s="31" t="s">
        <v>2835</v>
      </c>
      <c r="C60" s="32">
        <v>44824</v>
      </c>
      <c r="D60" s="31" t="s">
        <v>2767</v>
      </c>
      <c r="E60" s="31" t="s">
        <v>1</v>
      </c>
    </row>
    <row r="61" spans="1:5" ht="15.75" customHeight="1" x14ac:dyDescent="0.15">
      <c r="A61" s="31" t="s">
        <v>2836</v>
      </c>
      <c r="B61" s="31" t="s">
        <v>2837</v>
      </c>
      <c r="C61" s="32">
        <v>44824</v>
      </c>
      <c r="D61" s="31" t="s">
        <v>2767</v>
      </c>
      <c r="E61" s="31" t="s">
        <v>1</v>
      </c>
    </row>
    <row r="62" spans="1:5" ht="15.75" customHeight="1" x14ac:dyDescent="0.15">
      <c r="A62" s="31" t="s">
        <v>2838</v>
      </c>
      <c r="B62" s="31" t="s">
        <v>2839</v>
      </c>
      <c r="C62" s="32">
        <v>44824</v>
      </c>
      <c r="D62" s="31" t="s">
        <v>2767</v>
      </c>
      <c r="E62" s="31" t="s">
        <v>1</v>
      </c>
    </row>
    <row r="63" spans="1:5" ht="15.75" customHeight="1" x14ac:dyDescent="0.15">
      <c r="A63" s="31" t="s">
        <v>2840</v>
      </c>
      <c r="B63" s="31" t="s">
        <v>2841</v>
      </c>
      <c r="C63" s="32">
        <v>44824</v>
      </c>
      <c r="D63" s="31" t="s">
        <v>2767</v>
      </c>
      <c r="E63" s="31" t="s">
        <v>1</v>
      </c>
    </row>
    <row r="64" spans="1:5" ht="15.75" customHeight="1" x14ac:dyDescent="0.15">
      <c r="A64" s="31" t="s">
        <v>2842</v>
      </c>
      <c r="B64" s="31" t="s">
        <v>2843</v>
      </c>
      <c r="C64" s="32">
        <v>44824</v>
      </c>
      <c r="D64" s="31" t="s">
        <v>2767</v>
      </c>
      <c r="E64" s="31" t="s">
        <v>1</v>
      </c>
    </row>
    <row r="65" spans="1:5" ht="15.75" customHeight="1" x14ac:dyDescent="0.15">
      <c r="A65" s="31" t="s">
        <v>2844</v>
      </c>
      <c r="B65" s="31" t="s">
        <v>2845</v>
      </c>
      <c r="C65" s="32">
        <v>44831</v>
      </c>
      <c r="D65" s="31" t="s">
        <v>2767</v>
      </c>
      <c r="E65" s="31" t="s">
        <v>1</v>
      </c>
    </row>
    <row r="66" spans="1:5" ht="15.75" customHeight="1" x14ac:dyDescent="0.15">
      <c r="A66" s="31" t="s">
        <v>2846</v>
      </c>
      <c r="B66" s="31" t="s">
        <v>2847</v>
      </c>
      <c r="C66" s="32">
        <v>44831</v>
      </c>
      <c r="D66" s="31" t="s">
        <v>2767</v>
      </c>
      <c r="E66" s="31" t="s">
        <v>1</v>
      </c>
    </row>
    <row r="67" spans="1:5" ht="15.75" customHeight="1" x14ac:dyDescent="0.15">
      <c r="A67" s="31" t="s">
        <v>2848</v>
      </c>
      <c r="B67" s="31" t="s">
        <v>2849</v>
      </c>
      <c r="C67" s="32">
        <v>44831</v>
      </c>
      <c r="D67" s="31" t="s">
        <v>2767</v>
      </c>
      <c r="E67" s="31" t="s">
        <v>1</v>
      </c>
    </row>
    <row r="68" spans="1:5" ht="15.75" customHeight="1" x14ac:dyDescent="0.15">
      <c r="A68" s="31" t="s">
        <v>2850</v>
      </c>
      <c r="B68" s="31" t="s">
        <v>2851</v>
      </c>
      <c r="C68" s="32">
        <v>44831</v>
      </c>
      <c r="D68" s="31" t="s">
        <v>2767</v>
      </c>
      <c r="E68" s="31" t="s">
        <v>1</v>
      </c>
    </row>
    <row r="69" spans="1:5" ht="15.75" customHeight="1" x14ac:dyDescent="0.15">
      <c r="A69" s="31" t="s">
        <v>2852</v>
      </c>
      <c r="B69" s="31" t="s">
        <v>2853</v>
      </c>
      <c r="C69" s="32">
        <v>44831</v>
      </c>
      <c r="D69" s="31" t="s">
        <v>2767</v>
      </c>
      <c r="E69" s="31" t="s">
        <v>1</v>
      </c>
    </row>
    <row r="70" spans="1:5" ht="15.75" customHeight="1" x14ac:dyDescent="0.15">
      <c r="A70" s="31" t="s">
        <v>2854</v>
      </c>
      <c r="B70" s="31" t="s">
        <v>2855</v>
      </c>
      <c r="C70" s="32">
        <v>44831</v>
      </c>
      <c r="D70" s="31" t="s">
        <v>2767</v>
      </c>
      <c r="E70" s="31" t="e">
        <v>#N/A</v>
      </c>
    </row>
    <row r="71" spans="1:5" ht="13" x14ac:dyDescent="0.15">
      <c r="A71" s="31" t="s">
        <v>2856</v>
      </c>
      <c r="B71" s="31" t="s">
        <v>2857</v>
      </c>
      <c r="C71" s="32">
        <v>44831</v>
      </c>
      <c r="D71" s="31" t="s">
        <v>2767</v>
      </c>
      <c r="E71" s="31" t="s">
        <v>12</v>
      </c>
    </row>
    <row r="72" spans="1:5" ht="13" x14ac:dyDescent="0.15">
      <c r="A72" s="31" t="s">
        <v>2858</v>
      </c>
      <c r="B72" s="31" t="s">
        <v>2859</v>
      </c>
      <c r="C72" s="32">
        <v>44841</v>
      </c>
      <c r="D72" s="31" t="s">
        <v>2767</v>
      </c>
      <c r="E72" s="31" t="s">
        <v>1</v>
      </c>
    </row>
    <row r="73" spans="1:5" ht="13" x14ac:dyDescent="0.15">
      <c r="A73" s="31" t="s">
        <v>2860</v>
      </c>
      <c r="B73" s="31" t="s">
        <v>2861</v>
      </c>
      <c r="C73" s="32">
        <v>44845</v>
      </c>
      <c r="D73" s="31" t="s">
        <v>2767</v>
      </c>
      <c r="E73" s="31" t="s">
        <v>1</v>
      </c>
    </row>
    <row r="74" spans="1:5" ht="13" x14ac:dyDescent="0.15">
      <c r="A74" s="31" t="s">
        <v>2862</v>
      </c>
      <c r="B74" s="31" t="s">
        <v>2863</v>
      </c>
      <c r="C74" s="32">
        <v>44845</v>
      </c>
      <c r="D74" s="31" t="s">
        <v>2767</v>
      </c>
      <c r="E74" s="31" t="s">
        <v>1</v>
      </c>
    </row>
    <row r="75" spans="1:5" ht="13" x14ac:dyDescent="0.15">
      <c r="A75" s="31" t="s">
        <v>2821</v>
      </c>
      <c r="B75" s="31" t="s">
        <v>2864</v>
      </c>
      <c r="C75" s="32">
        <v>44847</v>
      </c>
      <c r="D75" s="31" t="s">
        <v>2773</v>
      </c>
      <c r="E75" s="31" t="s">
        <v>17</v>
      </c>
    </row>
    <row r="76" spans="1:5" ht="13" x14ac:dyDescent="0.15">
      <c r="A76" s="31" t="s">
        <v>2865</v>
      </c>
      <c r="B76" s="31" t="s">
        <v>2866</v>
      </c>
      <c r="C76" s="32">
        <v>44852</v>
      </c>
      <c r="D76" s="31" t="s">
        <v>2767</v>
      </c>
      <c r="E76" s="31" t="s">
        <v>16</v>
      </c>
    </row>
    <row r="77" spans="1:5" ht="13" x14ac:dyDescent="0.15">
      <c r="A77" s="31" t="s">
        <v>2867</v>
      </c>
      <c r="B77" s="31" t="s">
        <v>2868</v>
      </c>
      <c r="C77" s="32">
        <v>44852</v>
      </c>
      <c r="D77" s="31" t="s">
        <v>1997</v>
      </c>
      <c r="E77" s="31" t="s">
        <v>2</v>
      </c>
    </row>
    <row r="78" spans="1:5" ht="13" x14ac:dyDescent="0.15">
      <c r="A78" s="31" t="s">
        <v>2867</v>
      </c>
      <c r="B78" s="31" t="s">
        <v>2869</v>
      </c>
      <c r="C78" s="32">
        <v>44852</v>
      </c>
      <c r="D78" s="31" t="s">
        <v>2740</v>
      </c>
      <c r="E78" s="31" t="s">
        <v>2</v>
      </c>
    </row>
    <row r="79" spans="1:5" ht="13" x14ac:dyDescent="0.15">
      <c r="A79" s="31" t="s">
        <v>2870</v>
      </c>
      <c r="B79" s="31" t="s">
        <v>2871</v>
      </c>
      <c r="C79" s="32">
        <v>44858</v>
      </c>
      <c r="D79" s="31" t="s">
        <v>2767</v>
      </c>
      <c r="E79" s="31" t="s">
        <v>1</v>
      </c>
    </row>
    <row r="80" spans="1:5" ht="13" x14ac:dyDescent="0.15">
      <c r="A80" s="31" t="s">
        <v>2872</v>
      </c>
      <c r="B80" s="31" t="s">
        <v>2873</v>
      </c>
      <c r="C80" s="32">
        <v>44874</v>
      </c>
      <c r="D80" s="31" t="s">
        <v>2767</v>
      </c>
      <c r="E80" s="31" t="s">
        <v>1</v>
      </c>
    </row>
    <row r="81" spans="1:5" ht="13" x14ac:dyDescent="0.15">
      <c r="A81" s="31" t="s">
        <v>2874</v>
      </c>
      <c r="B81" s="31" t="s">
        <v>2875</v>
      </c>
      <c r="C81" s="32">
        <v>44874</v>
      </c>
      <c r="D81" s="31" t="s">
        <v>2767</v>
      </c>
      <c r="E81" s="31" t="s">
        <v>1</v>
      </c>
    </row>
    <row r="82" spans="1:5" ht="13" x14ac:dyDescent="0.15">
      <c r="A82" s="31" t="s">
        <v>2876</v>
      </c>
      <c r="B82" s="31" t="s">
        <v>2877</v>
      </c>
      <c r="C82" s="32">
        <v>44874</v>
      </c>
      <c r="D82" s="31" t="s">
        <v>2767</v>
      </c>
      <c r="E82" s="31" t="s">
        <v>1</v>
      </c>
    </row>
    <row r="83" spans="1:5" ht="13" x14ac:dyDescent="0.15">
      <c r="A83" s="31" t="s">
        <v>2878</v>
      </c>
      <c r="B83" s="31" t="s">
        <v>2879</v>
      </c>
      <c r="C83" s="32">
        <v>44874</v>
      </c>
      <c r="D83" s="31" t="s">
        <v>2767</v>
      </c>
      <c r="E83" s="31" t="s">
        <v>1</v>
      </c>
    </row>
    <row r="84" spans="1:5" ht="13" x14ac:dyDescent="0.15">
      <c r="A84" s="31" t="s">
        <v>2880</v>
      </c>
      <c r="B84" s="31" t="s">
        <v>2881</v>
      </c>
      <c r="C84" s="32">
        <v>44903</v>
      </c>
      <c r="D84" s="31" t="s">
        <v>1997</v>
      </c>
      <c r="E84" s="31" t="s">
        <v>1</v>
      </c>
    </row>
    <row r="85" spans="1:5" ht="13" x14ac:dyDescent="0.15">
      <c r="A85" s="31" t="s">
        <v>2882</v>
      </c>
      <c r="B85" s="31" t="s">
        <v>2883</v>
      </c>
      <c r="C85" s="32">
        <v>44904</v>
      </c>
      <c r="D85" s="31" t="s">
        <v>2767</v>
      </c>
      <c r="E85" s="31" t="s">
        <v>1</v>
      </c>
    </row>
    <row r="86" spans="1:5" ht="13" x14ac:dyDescent="0.15">
      <c r="A86" s="31" t="s">
        <v>2884</v>
      </c>
      <c r="B86" s="31" t="s">
        <v>2885</v>
      </c>
      <c r="C86" s="32">
        <v>44905</v>
      </c>
      <c r="D86" s="31" t="s">
        <v>2767</v>
      </c>
      <c r="E86" s="31" t="s">
        <v>1</v>
      </c>
    </row>
    <row r="87" spans="1:5" ht="13" x14ac:dyDescent="0.15">
      <c r="A87" s="31" t="s">
        <v>2886</v>
      </c>
      <c r="B87" s="31" t="s">
        <v>2887</v>
      </c>
      <c r="C87" s="32">
        <v>44905</v>
      </c>
      <c r="D87" s="31" t="s">
        <v>2767</v>
      </c>
      <c r="E87" s="31" t="s">
        <v>1</v>
      </c>
    </row>
    <row r="88" spans="1:5" ht="13" x14ac:dyDescent="0.15">
      <c r="A88" s="31" t="s">
        <v>2888</v>
      </c>
      <c r="B88" s="31" t="s">
        <v>2889</v>
      </c>
      <c r="C88" s="32">
        <v>44905</v>
      </c>
      <c r="D88" s="31" t="s">
        <v>2767</v>
      </c>
      <c r="E88" s="31" t="s">
        <v>1</v>
      </c>
    </row>
    <row r="89" spans="1:5" ht="13" x14ac:dyDescent="0.15">
      <c r="A89" s="31" t="s">
        <v>2890</v>
      </c>
      <c r="B89" s="31" t="s">
        <v>2891</v>
      </c>
      <c r="C89" s="32">
        <v>44905</v>
      </c>
      <c r="D89" s="31" t="s">
        <v>2767</v>
      </c>
      <c r="E89" s="31" t="s">
        <v>1</v>
      </c>
    </row>
    <row r="90" spans="1:5" ht="13" x14ac:dyDescent="0.15">
      <c r="A90" s="31" t="s">
        <v>2892</v>
      </c>
      <c r="B90" s="31" t="s">
        <v>2893</v>
      </c>
      <c r="C90" s="32">
        <v>44909</v>
      </c>
      <c r="D90" s="31" t="s">
        <v>2767</v>
      </c>
      <c r="E90" s="31" t="s">
        <v>17</v>
      </c>
    </row>
    <row r="91" spans="1:5" ht="13" x14ac:dyDescent="0.15">
      <c r="A91" s="31" t="s">
        <v>2823</v>
      </c>
      <c r="B91" s="31" t="s">
        <v>2894</v>
      </c>
      <c r="C91" s="32">
        <v>44917</v>
      </c>
      <c r="D91" s="31" t="s">
        <v>1997</v>
      </c>
      <c r="E91" s="31" t="s">
        <v>2</v>
      </c>
    </row>
    <row r="92" spans="1:5" ht="13" x14ac:dyDescent="0.15">
      <c r="A92" s="31" t="s">
        <v>2884</v>
      </c>
      <c r="B92" s="31" t="s">
        <v>2895</v>
      </c>
      <c r="C92" s="32">
        <v>44928</v>
      </c>
      <c r="D92" s="31" t="s">
        <v>2773</v>
      </c>
      <c r="E92" s="31" t="s">
        <v>1</v>
      </c>
    </row>
    <row r="93" spans="1:5" ht="13" x14ac:dyDescent="0.15">
      <c r="A93" s="31" t="s">
        <v>2886</v>
      </c>
      <c r="B93" s="31" t="s">
        <v>2896</v>
      </c>
      <c r="C93" s="32">
        <v>44928</v>
      </c>
      <c r="D93" s="31" t="s">
        <v>2773</v>
      </c>
      <c r="E93" s="31" t="s">
        <v>1</v>
      </c>
    </row>
    <row r="94" spans="1:5" ht="13" x14ac:dyDescent="0.15">
      <c r="A94" s="31" t="s">
        <v>2890</v>
      </c>
      <c r="B94" s="31" t="s">
        <v>2897</v>
      </c>
      <c r="C94" s="32">
        <v>44928</v>
      </c>
      <c r="D94" s="31" t="s">
        <v>2773</v>
      </c>
      <c r="E94" s="31" t="s">
        <v>1</v>
      </c>
    </row>
    <row r="95" spans="1:5" ht="13" x14ac:dyDescent="0.15">
      <c r="A95" s="31" t="s">
        <v>2898</v>
      </c>
      <c r="B95" s="31" t="s">
        <v>2899</v>
      </c>
      <c r="C95" s="32">
        <v>44928</v>
      </c>
      <c r="D95" s="31" t="s">
        <v>2773</v>
      </c>
      <c r="E95" s="31" t="s">
        <v>1</v>
      </c>
    </row>
    <row r="96" spans="1:5" ht="13" x14ac:dyDescent="0.15">
      <c r="A96" s="31" t="s">
        <v>2900</v>
      </c>
      <c r="B96" s="31" t="s">
        <v>2901</v>
      </c>
      <c r="C96" s="32">
        <v>44932</v>
      </c>
      <c r="D96" s="31" t="s">
        <v>2767</v>
      </c>
      <c r="E96" s="31" t="s">
        <v>1</v>
      </c>
    </row>
    <row r="97" spans="1:5" ht="13" x14ac:dyDescent="0.15">
      <c r="A97" s="31" t="s">
        <v>2902</v>
      </c>
      <c r="B97" s="31" t="s">
        <v>2903</v>
      </c>
      <c r="C97" s="32">
        <v>44932</v>
      </c>
      <c r="D97" s="31" t="s">
        <v>2767</v>
      </c>
      <c r="E97" s="31" t="s">
        <v>1</v>
      </c>
    </row>
    <row r="98" spans="1:5" ht="13" x14ac:dyDescent="0.15">
      <c r="A98" s="31" t="s">
        <v>2904</v>
      </c>
      <c r="B98" s="31" t="s">
        <v>2905</v>
      </c>
      <c r="C98" s="32">
        <v>44932</v>
      </c>
      <c r="D98" s="31" t="s">
        <v>2767</v>
      </c>
      <c r="E98" s="31" t="s">
        <v>1</v>
      </c>
    </row>
    <row r="99" spans="1:5" ht="13" x14ac:dyDescent="0.15">
      <c r="A99" s="31" t="s">
        <v>2906</v>
      </c>
      <c r="B99" s="31" t="s">
        <v>2907</v>
      </c>
      <c r="C99" s="32">
        <v>44932</v>
      </c>
      <c r="D99" s="31" t="s">
        <v>2767</v>
      </c>
      <c r="E99" s="31" t="s">
        <v>1</v>
      </c>
    </row>
    <row r="100" spans="1:5" ht="13" x14ac:dyDescent="0.15">
      <c r="A100" s="31" t="s">
        <v>2908</v>
      </c>
      <c r="B100" s="31" t="s">
        <v>2909</v>
      </c>
      <c r="C100" s="32">
        <v>44932</v>
      </c>
      <c r="D100" s="31" t="s">
        <v>2767</v>
      </c>
      <c r="E100" s="31" t="s">
        <v>1</v>
      </c>
    </row>
    <row r="101" spans="1:5" ht="13" x14ac:dyDescent="0.15">
      <c r="A101" s="31" t="s">
        <v>2910</v>
      </c>
      <c r="B101" s="31" t="s">
        <v>2911</v>
      </c>
      <c r="C101" s="32">
        <v>44956</v>
      </c>
      <c r="D101" s="31" t="s">
        <v>2767</v>
      </c>
      <c r="E101" s="31"/>
    </row>
    <row r="102" spans="1:5" ht="13" x14ac:dyDescent="0.15">
      <c r="A102" s="31" t="s">
        <v>2912</v>
      </c>
      <c r="B102" s="31" t="s">
        <v>2913</v>
      </c>
      <c r="C102" s="32">
        <v>44960</v>
      </c>
      <c r="D102" s="31" t="s">
        <v>2767</v>
      </c>
      <c r="E102" s="31" t="s">
        <v>35</v>
      </c>
    </row>
    <row r="103" spans="1:5" ht="13" x14ac:dyDescent="0.15">
      <c r="A103" s="31" t="s">
        <v>2914</v>
      </c>
      <c r="B103" s="31" t="s">
        <v>2915</v>
      </c>
      <c r="C103" s="32">
        <v>44970</v>
      </c>
      <c r="D103" s="31" t="s">
        <v>2767</v>
      </c>
      <c r="E103" s="31" t="s">
        <v>1</v>
      </c>
    </row>
    <row r="104" spans="1:5" ht="13" x14ac:dyDescent="0.15">
      <c r="A104" s="31" t="s">
        <v>2916</v>
      </c>
      <c r="B104" s="31" t="s">
        <v>2917</v>
      </c>
      <c r="C104" s="32">
        <v>44970</v>
      </c>
      <c r="D104" s="31" t="s">
        <v>2767</v>
      </c>
      <c r="E104" s="31" t="s">
        <v>1</v>
      </c>
    </row>
    <row r="105" spans="1:5" ht="13" x14ac:dyDescent="0.15">
      <c r="A105" s="31" t="s">
        <v>2918</v>
      </c>
      <c r="B105" s="31" t="s">
        <v>2919</v>
      </c>
      <c r="C105" s="32">
        <v>44970</v>
      </c>
      <c r="D105" s="31" t="s">
        <v>2767</v>
      </c>
      <c r="E105" s="31"/>
    </row>
    <row r="106" spans="1:5" ht="13" x14ac:dyDescent="0.15">
      <c r="A106" s="31" t="s">
        <v>2920</v>
      </c>
      <c r="B106" s="31" t="s">
        <v>2921</v>
      </c>
      <c r="C106" s="32">
        <v>44972</v>
      </c>
      <c r="D106" s="31" t="s">
        <v>2767</v>
      </c>
      <c r="E106" s="31"/>
    </row>
    <row r="107" spans="1:5" ht="13" x14ac:dyDescent="0.15">
      <c r="A107" s="31" t="s">
        <v>2922</v>
      </c>
      <c r="B107" s="31" t="s">
        <v>2923</v>
      </c>
      <c r="C107" s="32">
        <v>45000</v>
      </c>
      <c r="D107" s="31" t="s">
        <v>1997</v>
      </c>
      <c r="E107" s="31" t="s">
        <v>9</v>
      </c>
    </row>
    <row r="108" spans="1:5" ht="13" x14ac:dyDescent="0.15">
      <c r="A108" s="31" t="s">
        <v>2924</v>
      </c>
      <c r="B108" s="31" t="s">
        <v>2925</v>
      </c>
      <c r="C108" s="32">
        <v>45013</v>
      </c>
      <c r="D108" s="31" t="s">
        <v>2767</v>
      </c>
      <c r="E108" s="31" t="s">
        <v>5</v>
      </c>
    </row>
    <row r="109" spans="1:5" ht="13" x14ac:dyDescent="0.15">
      <c r="A109" s="31" t="s">
        <v>2926</v>
      </c>
      <c r="B109" s="31" t="s">
        <v>2927</v>
      </c>
      <c r="C109" s="32">
        <v>45013</v>
      </c>
      <c r="D109" s="31" t="s">
        <v>2767</v>
      </c>
      <c r="E109" s="31" t="s">
        <v>1</v>
      </c>
    </row>
    <row r="110" spans="1:5" ht="13" x14ac:dyDescent="0.15">
      <c r="A110" s="31" t="s">
        <v>2928</v>
      </c>
      <c r="B110" s="31" t="s">
        <v>2929</v>
      </c>
      <c r="C110" s="32">
        <v>45013</v>
      </c>
      <c r="D110" s="31" t="s">
        <v>2767</v>
      </c>
      <c r="E110" s="31"/>
    </row>
    <row r="111" spans="1:5" ht="13" x14ac:dyDescent="0.15">
      <c r="A111" s="31" t="s">
        <v>2930</v>
      </c>
      <c r="B111" s="31" t="s">
        <v>2931</v>
      </c>
      <c r="C111" s="32">
        <v>45013</v>
      </c>
      <c r="D111" s="31" t="s">
        <v>2767</v>
      </c>
      <c r="E111" s="31"/>
    </row>
    <row r="112" spans="1:5" ht="13" x14ac:dyDescent="0.15">
      <c r="A112" s="31" t="s">
        <v>2932</v>
      </c>
      <c r="B112" s="31" t="s">
        <v>2933</v>
      </c>
      <c r="C112" s="32">
        <v>45015</v>
      </c>
      <c r="D112" s="31" t="s">
        <v>2767</v>
      </c>
      <c r="E112" s="31" t="s">
        <v>1</v>
      </c>
    </row>
    <row r="113" spans="1:5" ht="13" x14ac:dyDescent="0.15">
      <c r="A113" s="31" t="s">
        <v>2934</v>
      </c>
      <c r="B113" s="31" t="s">
        <v>2935</v>
      </c>
      <c r="C113" s="32">
        <v>45015</v>
      </c>
      <c r="D113" s="31" t="s">
        <v>2767</v>
      </c>
      <c r="E113" s="31" t="s">
        <v>1</v>
      </c>
    </row>
    <row r="114" spans="1:5" ht="13" x14ac:dyDescent="0.15">
      <c r="A114" s="31" t="s">
        <v>2936</v>
      </c>
      <c r="B114" s="31" t="s">
        <v>2937</v>
      </c>
      <c r="C114" s="32">
        <v>45015</v>
      </c>
      <c r="D114" s="31" t="s">
        <v>2767</v>
      </c>
      <c r="E114" s="31" t="s">
        <v>1</v>
      </c>
    </row>
    <row r="115" spans="1:5" ht="13" x14ac:dyDescent="0.15">
      <c r="A115" s="31" t="s">
        <v>2938</v>
      </c>
      <c r="B115" s="31" t="s">
        <v>2939</v>
      </c>
      <c r="C115" s="32">
        <v>45016</v>
      </c>
      <c r="D115" s="31" t="s">
        <v>2767</v>
      </c>
      <c r="E115" s="31" t="s">
        <v>7</v>
      </c>
    </row>
    <row r="116" spans="1:5" ht="13" x14ac:dyDescent="0.15">
      <c r="A116" s="31" t="s">
        <v>2940</v>
      </c>
      <c r="B116" s="31" t="s">
        <v>2941</v>
      </c>
      <c r="C116" s="32">
        <v>45022</v>
      </c>
      <c r="D116" s="31" t="s">
        <v>2767</v>
      </c>
      <c r="E116" s="31" t="s">
        <v>1</v>
      </c>
    </row>
    <row r="117" spans="1:5" ht="13" x14ac:dyDescent="0.15">
      <c r="A117" s="31" t="s">
        <v>2942</v>
      </c>
      <c r="B117" s="31" t="s">
        <v>2943</v>
      </c>
      <c r="C117" s="32">
        <v>45022</v>
      </c>
      <c r="D117" s="31" t="s">
        <v>2767</v>
      </c>
      <c r="E117" s="31"/>
    </row>
    <row r="118" spans="1:5" ht="13" x14ac:dyDescent="0.15">
      <c r="A118" s="31" t="s">
        <v>2944</v>
      </c>
      <c r="B118" s="31" t="s">
        <v>2945</v>
      </c>
      <c r="C118" s="32">
        <v>45022</v>
      </c>
      <c r="D118" s="31" t="s">
        <v>2767</v>
      </c>
      <c r="E118" s="31"/>
    </row>
    <row r="119" spans="1:5" ht="13" x14ac:dyDescent="0.15">
      <c r="A119" s="31" t="s">
        <v>2946</v>
      </c>
      <c r="B119" s="31" t="s">
        <v>2947</v>
      </c>
      <c r="C119" s="32">
        <v>45023</v>
      </c>
      <c r="D119" s="31" t="s">
        <v>2767</v>
      </c>
      <c r="E119" s="31" t="s">
        <v>1</v>
      </c>
    </row>
    <row r="120" spans="1:5" ht="13" x14ac:dyDescent="0.15">
      <c r="A120" s="31" t="s">
        <v>2948</v>
      </c>
      <c r="B120" s="31" t="s">
        <v>2949</v>
      </c>
      <c r="C120" s="32">
        <v>45033</v>
      </c>
      <c r="D120" s="31" t="s">
        <v>2767</v>
      </c>
      <c r="E120" s="31" t="s">
        <v>1</v>
      </c>
    </row>
    <row r="121" spans="1:5" ht="13" x14ac:dyDescent="0.15">
      <c r="A121" s="31" t="s">
        <v>2892</v>
      </c>
      <c r="B121" s="31" t="s">
        <v>2950</v>
      </c>
      <c r="C121" s="32">
        <v>45033</v>
      </c>
      <c r="D121" s="31" t="s">
        <v>2773</v>
      </c>
      <c r="E121" s="31" t="s">
        <v>17</v>
      </c>
    </row>
    <row r="122" spans="1:5" ht="13" x14ac:dyDescent="0.15">
      <c r="A122" s="31" t="s">
        <v>2951</v>
      </c>
      <c r="B122" s="31" t="s">
        <v>2952</v>
      </c>
      <c r="C122" s="32">
        <v>45043</v>
      </c>
      <c r="D122" s="31" t="s">
        <v>2767</v>
      </c>
      <c r="E122" s="31" t="s">
        <v>1</v>
      </c>
    </row>
    <row r="123" spans="1:5" ht="13" x14ac:dyDescent="0.15">
      <c r="A123" s="31" t="s">
        <v>2953</v>
      </c>
      <c r="B123" s="31" t="s">
        <v>2954</v>
      </c>
      <c r="C123" s="32">
        <v>45043</v>
      </c>
      <c r="D123" s="31" t="s">
        <v>2767</v>
      </c>
      <c r="E123" s="31" t="s">
        <v>1</v>
      </c>
    </row>
    <row r="124" spans="1:5" ht="13" x14ac:dyDescent="0.15">
      <c r="A124" s="31" t="s">
        <v>2955</v>
      </c>
      <c r="B124" s="31" t="s">
        <v>2956</v>
      </c>
      <c r="C124" s="32">
        <v>45049</v>
      </c>
      <c r="D124" s="31" t="s">
        <v>2767</v>
      </c>
      <c r="E124" s="31" t="s">
        <v>1</v>
      </c>
    </row>
    <row r="125" spans="1:5" ht="13" x14ac:dyDescent="0.15">
      <c r="A125" s="31" t="s">
        <v>2957</v>
      </c>
      <c r="B125" s="31" t="s">
        <v>2958</v>
      </c>
      <c r="C125" s="32">
        <v>45085</v>
      </c>
      <c r="D125" s="31" t="s">
        <v>1997</v>
      </c>
      <c r="E125" s="31" t="s">
        <v>1</v>
      </c>
    </row>
    <row r="126" spans="1:5" ht="13" x14ac:dyDescent="0.15">
      <c r="A126" s="31" t="s">
        <v>2959</v>
      </c>
      <c r="B126" s="31" t="s">
        <v>2960</v>
      </c>
      <c r="C126" s="32">
        <v>45085</v>
      </c>
      <c r="D126" s="31" t="s">
        <v>2767</v>
      </c>
      <c r="E126" s="31" t="s">
        <v>1</v>
      </c>
    </row>
    <row r="127" spans="1:5" ht="13" x14ac:dyDescent="0.15">
      <c r="A127" s="31" t="s">
        <v>2961</v>
      </c>
      <c r="B127" s="31" t="s">
        <v>2962</v>
      </c>
      <c r="C127" s="32">
        <v>45085</v>
      </c>
      <c r="D127" s="31" t="s">
        <v>2767</v>
      </c>
      <c r="E127" s="31"/>
    </row>
    <row r="128" spans="1:5" ht="13" x14ac:dyDescent="0.15">
      <c r="A128" s="31" t="s">
        <v>2963</v>
      </c>
      <c r="B128" s="31" t="s">
        <v>2964</v>
      </c>
      <c r="C128" s="32">
        <v>45085</v>
      </c>
      <c r="D128" s="31" t="s">
        <v>2767</v>
      </c>
      <c r="E128" s="31" t="s">
        <v>1</v>
      </c>
    </row>
    <row r="129" spans="1:6" ht="13" x14ac:dyDescent="0.15">
      <c r="A129" s="31" t="s">
        <v>2965</v>
      </c>
      <c r="B129" s="31" t="s">
        <v>2966</v>
      </c>
      <c r="C129" s="32">
        <v>45085</v>
      </c>
      <c r="D129" s="31" t="s">
        <v>2767</v>
      </c>
      <c r="E129" s="31" t="s">
        <v>7</v>
      </c>
    </row>
    <row r="130" spans="1:6" ht="13" x14ac:dyDescent="0.15">
      <c r="A130" s="31" t="s">
        <v>2967</v>
      </c>
      <c r="B130" s="31" t="s">
        <v>2968</v>
      </c>
      <c r="C130" s="32">
        <v>45097</v>
      </c>
      <c r="D130" s="31" t="s">
        <v>2767</v>
      </c>
      <c r="E130" s="31" t="s">
        <v>36</v>
      </c>
    </row>
    <row r="131" spans="1:6" ht="13" x14ac:dyDescent="0.15">
      <c r="A131" s="31" t="s">
        <v>2969</v>
      </c>
      <c r="B131" s="31" t="s">
        <v>2970</v>
      </c>
      <c r="C131" s="32">
        <v>45103</v>
      </c>
      <c r="D131" s="31" t="s">
        <v>2767</v>
      </c>
      <c r="E131" s="31" t="s">
        <v>1183</v>
      </c>
    </row>
    <row r="132" spans="1:6" ht="13" x14ac:dyDescent="0.15">
      <c r="A132" s="31" t="s">
        <v>2971</v>
      </c>
      <c r="B132" s="31" t="s">
        <v>2972</v>
      </c>
      <c r="C132" s="32">
        <v>45112</v>
      </c>
      <c r="D132" s="31" t="s">
        <v>2767</v>
      </c>
      <c r="E132" s="31" t="s">
        <v>7</v>
      </c>
    </row>
    <row r="133" spans="1:6" ht="13" x14ac:dyDescent="0.15">
      <c r="A133" s="31" t="s">
        <v>2973</v>
      </c>
      <c r="B133" s="31" t="s">
        <v>2974</v>
      </c>
      <c r="C133" s="32">
        <v>45126</v>
      </c>
      <c r="D133" s="31" t="s">
        <v>2767</v>
      </c>
      <c r="E133" s="31" t="s">
        <v>1</v>
      </c>
    </row>
    <row r="134" spans="1:6" ht="13" x14ac:dyDescent="0.15">
      <c r="A134" s="31" t="s">
        <v>2965</v>
      </c>
      <c r="B134" s="31" t="s">
        <v>2975</v>
      </c>
      <c r="C134" s="32">
        <v>45126</v>
      </c>
      <c r="D134" s="31" t="s">
        <v>2773</v>
      </c>
      <c r="E134" s="31" t="s">
        <v>7</v>
      </c>
    </row>
    <row r="135" spans="1:6" ht="13" x14ac:dyDescent="0.15">
      <c r="A135" s="31" t="s">
        <v>2976</v>
      </c>
      <c r="B135" s="31" t="s">
        <v>2977</v>
      </c>
      <c r="C135" s="32">
        <v>45128</v>
      </c>
      <c r="D135" s="31" t="s">
        <v>2767</v>
      </c>
      <c r="E135" s="31" t="s">
        <v>1</v>
      </c>
      <c r="F135" s="2" t="s">
        <v>2978</v>
      </c>
    </row>
    <row r="136" spans="1:6" ht="13" x14ac:dyDescent="0.15">
      <c r="A136" s="31" t="s">
        <v>2979</v>
      </c>
      <c r="B136" s="31" t="s">
        <v>2980</v>
      </c>
      <c r="C136" s="32">
        <v>45131</v>
      </c>
      <c r="D136" s="31" t="s">
        <v>1997</v>
      </c>
      <c r="E136" s="31" t="s">
        <v>14</v>
      </c>
    </row>
    <row r="137" spans="1:6" ht="13" x14ac:dyDescent="0.15">
      <c r="A137" s="31" t="s">
        <v>2981</v>
      </c>
      <c r="B137" s="31" t="s">
        <v>2982</v>
      </c>
      <c r="C137" s="32">
        <v>45131</v>
      </c>
      <c r="D137" s="31" t="s">
        <v>2767</v>
      </c>
      <c r="E137" s="31"/>
    </row>
    <row r="138" spans="1:6" ht="13" x14ac:dyDescent="0.15">
      <c r="A138" s="31" t="s">
        <v>2983</v>
      </c>
      <c r="B138" s="31" t="s">
        <v>2984</v>
      </c>
      <c r="C138" s="32">
        <v>45140</v>
      </c>
      <c r="D138" s="31" t="s">
        <v>2773</v>
      </c>
      <c r="E138" s="31" t="s">
        <v>1</v>
      </c>
    </row>
    <row r="139" spans="1:6" ht="13" x14ac:dyDescent="0.15">
      <c r="A139" s="31" t="s">
        <v>2985</v>
      </c>
      <c r="B139" s="31" t="s">
        <v>2986</v>
      </c>
      <c r="C139" s="32">
        <v>44965</v>
      </c>
      <c r="D139" s="31" t="s">
        <v>2773</v>
      </c>
      <c r="E139" s="31" t="s">
        <v>1</v>
      </c>
    </row>
    <row r="140" spans="1:6" ht="13" x14ac:dyDescent="0.15">
      <c r="A140" s="31" t="s">
        <v>2987</v>
      </c>
      <c r="B140" s="31" t="s">
        <v>2988</v>
      </c>
      <c r="C140" s="32">
        <v>44965</v>
      </c>
      <c r="D140" s="31" t="s">
        <v>2773</v>
      </c>
      <c r="E140" s="31" t="s">
        <v>1</v>
      </c>
    </row>
    <row r="141" spans="1:6" ht="13" x14ac:dyDescent="0.15">
      <c r="A141" s="31" t="s">
        <v>2989</v>
      </c>
      <c r="B141" s="31" t="s">
        <v>2990</v>
      </c>
      <c r="C141" s="32">
        <v>44965</v>
      </c>
      <c r="D141" s="31" t="s">
        <v>2773</v>
      </c>
      <c r="E141" s="31" t="s">
        <v>1</v>
      </c>
    </row>
    <row r="142" spans="1:6" ht="13" x14ac:dyDescent="0.15">
      <c r="A142" s="31" t="s">
        <v>2991</v>
      </c>
      <c r="B142" s="31" t="s">
        <v>2992</v>
      </c>
      <c r="C142" s="32">
        <v>44965</v>
      </c>
      <c r="D142" s="31" t="s">
        <v>2767</v>
      </c>
      <c r="E142" s="31" t="s">
        <v>6</v>
      </c>
    </row>
    <row r="143" spans="1:6" ht="13" x14ac:dyDescent="0.15">
      <c r="A143" s="31" t="s">
        <v>2993</v>
      </c>
      <c r="B143" s="31" t="s">
        <v>2994</v>
      </c>
      <c r="C143" s="32">
        <v>44965</v>
      </c>
      <c r="D143" s="31" t="s">
        <v>2773</v>
      </c>
      <c r="E143" s="31" t="s">
        <v>1</v>
      </c>
    </row>
    <row r="144" spans="1:6" ht="13" x14ac:dyDescent="0.15">
      <c r="A144" s="31" t="s">
        <v>2995</v>
      </c>
      <c r="B144" s="31" t="s">
        <v>2996</v>
      </c>
      <c r="C144" s="32">
        <v>44965</v>
      </c>
      <c r="D144" s="31" t="s">
        <v>2773</v>
      </c>
      <c r="E144" s="31" t="s">
        <v>1</v>
      </c>
    </row>
    <row r="145" spans="1:5" ht="13" x14ac:dyDescent="0.15">
      <c r="A145" s="31" t="s">
        <v>2997</v>
      </c>
      <c r="B145" s="31" t="s">
        <v>2998</v>
      </c>
      <c r="C145" s="32">
        <v>45140</v>
      </c>
      <c r="D145" s="31" t="s">
        <v>2767</v>
      </c>
      <c r="E145" s="31" t="s">
        <v>7</v>
      </c>
    </row>
    <row r="146" spans="1:5" ht="13" x14ac:dyDescent="0.15">
      <c r="A146" s="31" t="s">
        <v>2999</v>
      </c>
      <c r="B146" s="31" t="s">
        <v>3000</v>
      </c>
      <c r="C146" s="32">
        <v>45142</v>
      </c>
      <c r="D146" s="31" t="s">
        <v>2767</v>
      </c>
      <c r="E146" s="31" t="s">
        <v>1</v>
      </c>
    </row>
    <row r="147" spans="1:5" ht="13" x14ac:dyDescent="0.15">
      <c r="A147" s="31" t="s">
        <v>3001</v>
      </c>
      <c r="B147" s="31" t="s">
        <v>3002</v>
      </c>
      <c r="C147" s="32">
        <v>45142</v>
      </c>
      <c r="D147" s="31" t="s">
        <v>2767</v>
      </c>
      <c r="E147" s="31"/>
    </row>
    <row r="148" spans="1:5" ht="13" x14ac:dyDescent="0.15">
      <c r="A148" s="31" t="s">
        <v>3003</v>
      </c>
      <c r="B148" s="31" t="s">
        <v>3004</v>
      </c>
      <c r="C148" s="32">
        <v>45145</v>
      </c>
      <c r="D148" s="31" t="s">
        <v>2767</v>
      </c>
      <c r="E148" s="31" t="s">
        <v>1</v>
      </c>
    </row>
    <row r="149" spans="1:5" ht="13" x14ac:dyDescent="0.15">
      <c r="A149" s="31" t="s">
        <v>3005</v>
      </c>
      <c r="B149" s="31" t="s">
        <v>3006</v>
      </c>
      <c r="C149" s="32">
        <v>45158</v>
      </c>
      <c r="D149" s="31" t="s">
        <v>2767</v>
      </c>
      <c r="E149" s="31" t="s">
        <v>16</v>
      </c>
    </row>
    <row r="150" spans="1:5" ht="13" x14ac:dyDescent="0.15">
      <c r="A150" s="31" t="s">
        <v>3007</v>
      </c>
      <c r="B150" s="31" t="s">
        <v>3008</v>
      </c>
      <c r="C150" s="32">
        <v>45158</v>
      </c>
      <c r="D150" s="31" t="s">
        <v>2767</v>
      </c>
      <c r="E150" s="31"/>
    </row>
    <row r="151" spans="1:5" ht="13" x14ac:dyDescent="0.15">
      <c r="A151" s="31" t="s">
        <v>3009</v>
      </c>
      <c r="B151" s="31" t="s">
        <v>3010</v>
      </c>
      <c r="C151" s="32">
        <v>45158</v>
      </c>
      <c r="D151" s="31" t="s">
        <v>2767</v>
      </c>
      <c r="E151" s="31" t="s">
        <v>33</v>
      </c>
    </row>
    <row r="152" spans="1:5" ht="13" x14ac:dyDescent="0.15">
      <c r="A152" s="31" t="s">
        <v>3011</v>
      </c>
      <c r="B152" s="31" t="s">
        <v>3012</v>
      </c>
      <c r="C152" s="32">
        <v>45158</v>
      </c>
      <c r="D152" s="31" t="s">
        <v>2767</v>
      </c>
      <c r="E152" s="31" t="s">
        <v>33</v>
      </c>
    </row>
    <row r="153" spans="1:5" ht="13" x14ac:dyDescent="0.15">
      <c r="A153" s="31" t="s">
        <v>3013</v>
      </c>
      <c r="B153" s="31" t="s">
        <v>3014</v>
      </c>
      <c r="C153" s="32">
        <v>45158</v>
      </c>
      <c r="D153" s="31" t="s">
        <v>2767</v>
      </c>
      <c r="E153" s="31" t="s">
        <v>31</v>
      </c>
    </row>
    <row r="154" spans="1:5" ht="13" x14ac:dyDescent="0.15">
      <c r="A154" s="31" t="s">
        <v>3015</v>
      </c>
      <c r="B154" s="31" t="s">
        <v>3016</v>
      </c>
      <c r="C154" s="32">
        <v>45158</v>
      </c>
      <c r="D154" s="31" t="s">
        <v>2767</v>
      </c>
      <c r="E154" s="31" t="s">
        <v>1546</v>
      </c>
    </row>
    <row r="155" spans="1:5" ht="13" x14ac:dyDescent="0.15">
      <c r="A155" s="31" t="s">
        <v>3017</v>
      </c>
      <c r="B155" s="31" t="s">
        <v>3018</v>
      </c>
      <c r="C155" s="32">
        <v>45158</v>
      </c>
      <c r="D155" s="31" t="s">
        <v>2767</v>
      </c>
      <c r="E155" s="31" t="s">
        <v>25</v>
      </c>
    </row>
    <row r="156" spans="1:5" ht="13" x14ac:dyDescent="0.15">
      <c r="A156" s="31" t="s">
        <v>3019</v>
      </c>
      <c r="B156" s="31" t="s">
        <v>3020</v>
      </c>
      <c r="C156" s="32">
        <v>45158</v>
      </c>
      <c r="D156" s="31" t="s">
        <v>2767</v>
      </c>
      <c r="E156" s="31" t="s">
        <v>13</v>
      </c>
    </row>
    <row r="157" spans="1:5" ht="13" x14ac:dyDescent="0.15">
      <c r="A157" s="31" t="s">
        <v>3021</v>
      </c>
      <c r="B157" s="31" t="s">
        <v>3022</v>
      </c>
      <c r="C157" s="32">
        <v>45158</v>
      </c>
      <c r="D157" s="31" t="s">
        <v>2767</v>
      </c>
      <c r="E157" s="31" t="s">
        <v>42</v>
      </c>
    </row>
    <row r="158" spans="1:5" ht="13" x14ac:dyDescent="0.15">
      <c r="A158" s="31" t="s">
        <v>3023</v>
      </c>
      <c r="B158" s="31" t="s">
        <v>3024</v>
      </c>
      <c r="C158" s="32">
        <v>45158</v>
      </c>
      <c r="D158" s="31" t="s">
        <v>2767</v>
      </c>
      <c r="E158" s="31" t="s">
        <v>24</v>
      </c>
    </row>
    <row r="159" spans="1:5" ht="13" x14ac:dyDescent="0.15">
      <c r="A159" s="31" t="s">
        <v>3025</v>
      </c>
      <c r="B159" s="31" t="s">
        <v>3026</v>
      </c>
      <c r="C159" s="32">
        <v>45158</v>
      </c>
      <c r="D159" s="31" t="s">
        <v>2767</v>
      </c>
      <c r="E159" s="31" t="s">
        <v>33</v>
      </c>
    </row>
    <row r="160" spans="1:5" ht="13" x14ac:dyDescent="0.15">
      <c r="A160" s="31" t="s">
        <v>3027</v>
      </c>
      <c r="B160" s="31" t="s">
        <v>3028</v>
      </c>
      <c r="C160" s="32">
        <v>45158</v>
      </c>
      <c r="D160" s="31" t="s">
        <v>2767</v>
      </c>
      <c r="E160" s="31" t="s">
        <v>1554</v>
      </c>
    </row>
    <row r="161" spans="1:5" ht="13" x14ac:dyDescent="0.15">
      <c r="A161" s="31" t="s">
        <v>3029</v>
      </c>
      <c r="B161" s="31" t="s">
        <v>3030</v>
      </c>
      <c r="C161" s="32">
        <v>45158</v>
      </c>
      <c r="D161" s="31" t="s">
        <v>2767</v>
      </c>
      <c r="E161" s="31" t="s">
        <v>1563</v>
      </c>
    </row>
    <row r="162" spans="1:5" ht="13" x14ac:dyDescent="0.15">
      <c r="A162" s="31" t="s">
        <v>3031</v>
      </c>
      <c r="B162" s="31" t="s">
        <v>3032</v>
      </c>
      <c r="C162" s="32">
        <v>45158</v>
      </c>
      <c r="D162" s="31" t="s">
        <v>2767</v>
      </c>
      <c r="E162" s="31" t="s">
        <v>13</v>
      </c>
    </row>
    <row r="163" spans="1:5" ht="13" x14ac:dyDescent="0.15">
      <c r="A163" s="31" t="s">
        <v>3033</v>
      </c>
      <c r="B163" s="31" t="s">
        <v>3034</v>
      </c>
      <c r="C163" s="32">
        <v>45158</v>
      </c>
      <c r="D163" s="31" t="s">
        <v>2767</v>
      </c>
      <c r="E163" s="31" t="s">
        <v>42</v>
      </c>
    </row>
    <row r="164" spans="1:5" ht="13" x14ac:dyDescent="0.15">
      <c r="A164" s="31" t="s">
        <v>3035</v>
      </c>
      <c r="B164" s="31" t="s">
        <v>3036</v>
      </c>
      <c r="C164" s="32">
        <v>45158</v>
      </c>
      <c r="D164" s="31" t="s">
        <v>2767</v>
      </c>
      <c r="E164" s="31" t="s">
        <v>13</v>
      </c>
    </row>
    <row r="165" spans="1:5" ht="13" x14ac:dyDescent="0.15">
      <c r="A165" s="31" t="s">
        <v>3037</v>
      </c>
      <c r="B165" s="31" t="s">
        <v>3038</v>
      </c>
      <c r="C165" s="32">
        <v>45158</v>
      </c>
      <c r="D165" s="31" t="s">
        <v>2767</v>
      </c>
      <c r="E165" s="31" t="s">
        <v>1582</v>
      </c>
    </row>
    <row r="166" spans="1:5" ht="13" x14ac:dyDescent="0.15">
      <c r="A166" s="31" t="s">
        <v>3039</v>
      </c>
      <c r="B166" s="31" t="s">
        <v>3040</v>
      </c>
      <c r="C166" s="32">
        <v>45158</v>
      </c>
      <c r="D166" s="31" t="s">
        <v>2767</v>
      </c>
      <c r="E166" s="31" t="s">
        <v>13</v>
      </c>
    </row>
    <row r="167" spans="1:5" ht="13" x14ac:dyDescent="0.15">
      <c r="A167" s="31" t="s">
        <v>2948</v>
      </c>
      <c r="B167" s="31" t="s">
        <v>3041</v>
      </c>
      <c r="C167" s="32">
        <v>45160</v>
      </c>
      <c r="D167" s="31" t="s">
        <v>2773</v>
      </c>
      <c r="E167" s="31" t="s">
        <v>1</v>
      </c>
    </row>
    <row r="168" spans="1:5" ht="13" x14ac:dyDescent="0.15">
      <c r="A168" s="31" t="s">
        <v>2904</v>
      </c>
      <c r="B168" s="31" t="s">
        <v>3042</v>
      </c>
      <c r="C168" s="32">
        <v>45166</v>
      </c>
      <c r="D168" s="31" t="s">
        <v>2773</v>
      </c>
      <c r="E168" s="31" t="s">
        <v>1</v>
      </c>
    </row>
    <row r="169" spans="1:5" ht="13" x14ac:dyDescent="0.15">
      <c r="A169" s="31" t="s">
        <v>2959</v>
      </c>
      <c r="B169" s="31" t="s">
        <v>3043</v>
      </c>
      <c r="C169" s="32">
        <v>45169</v>
      </c>
      <c r="D169" s="31" t="s">
        <v>2773</v>
      </c>
      <c r="E169" s="31" t="s">
        <v>1</v>
      </c>
    </row>
    <row r="170" spans="1:5" ht="13" x14ac:dyDescent="0.15">
      <c r="A170" s="31" t="s">
        <v>2995</v>
      </c>
      <c r="B170" s="31" t="s">
        <v>3044</v>
      </c>
      <c r="C170" s="32">
        <v>45170</v>
      </c>
      <c r="D170" s="31" t="s">
        <v>2767</v>
      </c>
      <c r="E170" s="31" t="s">
        <v>1</v>
      </c>
    </row>
    <row r="171" spans="1:5" ht="13" x14ac:dyDescent="0.15">
      <c r="A171" s="31" t="s">
        <v>3045</v>
      </c>
      <c r="B171" s="31" t="s">
        <v>3046</v>
      </c>
      <c r="C171" s="32">
        <v>45170</v>
      </c>
      <c r="D171" s="31" t="s">
        <v>2767</v>
      </c>
      <c r="E171" s="31" t="s">
        <v>1</v>
      </c>
    </row>
    <row r="172" spans="1:5" ht="13" x14ac:dyDescent="0.15">
      <c r="A172" s="31" t="s">
        <v>2991</v>
      </c>
      <c r="B172" s="31" t="s">
        <v>3047</v>
      </c>
      <c r="C172" s="32">
        <v>45170</v>
      </c>
      <c r="D172" s="31" t="s">
        <v>2773</v>
      </c>
      <c r="E172" s="31" t="s">
        <v>6</v>
      </c>
    </row>
    <row r="173" spans="1:5" ht="13" x14ac:dyDescent="0.15">
      <c r="A173" s="31" t="s">
        <v>3048</v>
      </c>
      <c r="B173" s="31" t="s">
        <v>3049</v>
      </c>
      <c r="C173" s="32">
        <v>45173</v>
      </c>
      <c r="D173" s="31" t="s">
        <v>2773</v>
      </c>
      <c r="E173" s="31" t="s">
        <v>8</v>
      </c>
    </row>
    <row r="174" spans="1:5" ht="13" x14ac:dyDescent="0.15">
      <c r="A174" s="31" t="s">
        <v>3050</v>
      </c>
      <c r="B174" s="31" t="s">
        <v>3051</v>
      </c>
      <c r="C174" s="32">
        <v>45173</v>
      </c>
      <c r="D174" s="31" t="s">
        <v>2773</v>
      </c>
      <c r="E174" s="31" t="s">
        <v>27</v>
      </c>
    </row>
    <row r="175" spans="1:5" ht="13" x14ac:dyDescent="0.15">
      <c r="A175" s="31" t="s">
        <v>3052</v>
      </c>
      <c r="B175" s="31" t="s">
        <v>3053</v>
      </c>
      <c r="C175" s="32">
        <v>45173</v>
      </c>
      <c r="D175" s="31" t="s">
        <v>2773</v>
      </c>
      <c r="E175" s="31" t="s">
        <v>3054</v>
      </c>
    </row>
    <row r="176" spans="1:5" ht="13" x14ac:dyDescent="0.15">
      <c r="A176" s="31" t="s">
        <v>3055</v>
      </c>
      <c r="B176" s="31" t="s">
        <v>3056</v>
      </c>
      <c r="C176" s="32">
        <v>45174</v>
      </c>
      <c r="D176" s="31" t="s">
        <v>2773</v>
      </c>
      <c r="E176" s="31" t="s">
        <v>21</v>
      </c>
    </row>
    <row r="177" spans="1:5" ht="13" x14ac:dyDescent="0.15">
      <c r="A177" s="31" t="s">
        <v>3057</v>
      </c>
      <c r="B177" s="31" t="s">
        <v>3058</v>
      </c>
      <c r="C177" s="32">
        <v>45187</v>
      </c>
      <c r="D177" s="31" t="s">
        <v>2773</v>
      </c>
      <c r="E177" s="31" t="s">
        <v>1</v>
      </c>
    </row>
    <row r="178" spans="1:5" ht="13" x14ac:dyDescent="0.15">
      <c r="A178" s="31" t="s">
        <v>3059</v>
      </c>
      <c r="B178" s="31" t="s">
        <v>3060</v>
      </c>
      <c r="C178" s="32">
        <v>45189</v>
      </c>
      <c r="D178" s="31" t="s">
        <v>2767</v>
      </c>
      <c r="E178" s="31" t="s">
        <v>14</v>
      </c>
    </row>
    <row r="179" spans="1:5" ht="13" x14ac:dyDescent="0.15">
      <c r="A179" s="31" t="s">
        <v>3061</v>
      </c>
      <c r="B179" s="31" t="s">
        <v>3062</v>
      </c>
      <c r="C179" s="32">
        <v>45194</v>
      </c>
      <c r="D179" s="31" t="s">
        <v>2773</v>
      </c>
      <c r="E179" s="31" t="s">
        <v>6</v>
      </c>
    </row>
    <row r="180" spans="1:5" ht="13" x14ac:dyDescent="0.15">
      <c r="A180" s="31" t="s">
        <v>2983</v>
      </c>
      <c r="B180" s="31" t="s">
        <v>3063</v>
      </c>
      <c r="C180" s="32">
        <v>45224</v>
      </c>
      <c r="D180" s="31" t="s">
        <v>2767</v>
      </c>
      <c r="E180" s="31" t="s">
        <v>1</v>
      </c>
    </row>
    <row r="181" spans="1:5" ht="13" x14ac:dyDescent="0.15">
      <c r="A181" s="31" t="s">
        <v>3064</v>
      </c>
      <c r="B181" s="31" t="s">
        <v>3065</v>
      </c>
      <c r="C181" s="32">
        <v>45224</v>
      </c>
      <c r="D181" s="31" t="s">
        <v>2767</v>
      </c>
      <c r="E181" s="31" t="s">
        <v>1</v>
      </c>
    </row>
    <row r="182" spans="1:5" ht="13" x14ac:dyDescent="0.15">
      <c r="A182" s="31" t="s">
        <v>2985</v>
      </c>
      <c r="B182" s="31" t="s">
        <v>3066</v>
      </c>
      <c r="C182" s="32">
        <v>45224</v>
      </c>
      <c r="D182" s="31" t="s">
        <v>2767</v>
      </c>
      <c r="E182" s="31" t="s">
        <v>1</v>
      </c>
    </row>
    <row r="183" spans="1:5" ht="13" x14ac:dyDescent="0.15">
      <c r="A183" s="31" t="s">
        <v>3067</v>
      </c>
      <c r="B183" s="31" t="s">
        <v>3068</v>
      </c>
      <c r="C183" s="32">
        <v>45224</v>
      </c>
      <c r="D183" s="31" t="s">
        <v>2767</v>
      </c>
      <c r="E183" s="31" t="s">
        <v>1</v>
      </c>
    </row>
    <row r="184" spans="1:5" ht="13" x14ac:dyDescent="0.15">
      <c r="A184" s="31" t="s">
        <v>3069</v>
      </c>
      <c r="B184" s="31" t="s">
        <v>3070</v>
      </c>
      <c r="C184" s="32">
        <v>45224</v>
      </c>
      <c r="D184" s="31" t="s">
        <v>2767</v>
      </c>
      <c r="E184" s="31" t="s">
        <v>1</v>
      </c>
    </row>
    <row r="185" spans="1:5" ht="13" x14ac:dyDescent="0.15">
      <c r="A185" s="31" t="s">
        <v>3071</v>
      </c>
      <c r="B185" s="31" t="s">
        <v>3072</v>
      </c>
      <c r="C185" s="32">
        <v>45224</v>
      </c>
      <c r="D185" s="31" t="s">
        <v>2767</v>
      </c>
      <c r="E185" s="31" t="s">
        <v>1</v>
      </c>
    </row>
    <row r="186" spans="1:5" ht="13" x14ac:dyDescent="0.15">
      <c r="A186" s="31" t="s">
        <v>3073</v>
      </c>
      <c r="B186" s="31" t="s">
        <v>3074</v>
      </c>
      <c r="C186" s="32">
        <v>45224</v>
      </c>
      <c r="D186" s="31" t="s">
        <v>2767</v>
      </c>
      <c r="E186" s="31" t="s">
        <v>1</v>
      </c>
    </row>
    <row r="187" spans="1:5" ht="13" x14ac:dyDescent="0.15">
      <c r="A187" s="31" t="s">
        <v>3057</v>
      </c>
      <c r="B187" s="31" t="s">
        <v>3075</v>
      </c>
      <c r="C187" s="32">
        <v>45224</v>
      </c>
      <c r="D187" s="31" t="s">
        <v>2767</v>
      </c>
      <c r="E187" s="31" t="s">
        <v>1</v>
      </c>
    </row>
    <row r="188" spans="1:5" ht="13" x14ac:dyDescent="0.15">
      <c r="A188" s="31" t="s">
        <v>2989</v>
      </c>
      <c r="B188" s="31" t="s">
        <v>3076</v>
      </c>
      <c r="C188" s="32">
        <v>45224</v>
      </c>
      <c r="D188" s="31" t="s">
        <v>2767</v>
      </c>
      <c r="E188" s="31" t="s">
        <v>1</v>
      </c>
    </row>
    <row r="189" spans="1:5" ht="13" x14ac:dyDescent="0.15">
      <c r="A189" s="31" t="s">
        <v>3077</v>
      </c>
      <c r="B189" s="31" t="s">
        <v>3078</v>
      </c>
      <c r="C189" s="32">
        <v>45224</v>
      </c>
      <c r="D189" s="31" t="s">
        <v>2767</v>
      </c>
      <c r="E189" s="31" t="s">
        <v>1</v>
      </c>
    </row>
    <row r="190" spans="1:5" ht="13" x14ac:dyDescent="0.15">
      <c r="A190" s="31" t="s">
        <v>2987</v>
      </c>
      <c r="B190" s="31" t="s">
        <v>3079</v>
      </c>
      <c r="C190" s="32">
        <v>45224</v>
      </c>
      <c r="D190" s="31" t="s">
        <v>2767</v>
      </c>
      <c r="E190" s="31" t="s">
        <v>1</v>
      </c>
    </row>
    <row r="191" spans="1:5" ht="13" x14ac:dyDescent="0.15">
      <c r="A191" s="31" t="s">
        <v>2993</v>
      </c>
      <c r="B191" s="31" t="s">
        <v>3080</v>
      </c>
      <c r="C191" s="32">
        <v>45224</v>
      </c>
      <c r="D191" s="31" t="s">
        <v>2767</v>
      </c>
      <c r="E191" s="31" t="s">
        <v>1</v>
      </c>
    </row>
    <row r="192" spans="1:5" ht="13" x14ac:dyDescent="0.15">
      <c r="A192" s="31" t="s">
        <v>3081</v>
      </c>
      <c r="B192" s="31" t="s">
        <v>3082</v>
      </c>
      <c r="C192" s="32">
        <v>45224</v>
      </c>
      <c r="D192" s="31" t="s">
        <v>2767</v>
      </c>
      <c r="E192" s="31" t="s">
        <v>1</v>
      </c>
    </row>
    <row r="193" spans="1:5" ht="13" x14ac:dyDescent="0.15">
      <c r="A193" s="31" t="s">
        <v>3083</v>
      </c>
      <c r="B193" s="31" t="s">
        <v>3084</v>
      </c>
      <c r="C193" s="32">
        <v>45224</v>
      </c>
      <c r="D193" s="31" t="s">
        <v>2767</v>
      </c>
      <c r="E193" s="31" t="s">
        <v>1</v>
      </c>
    </row>
    <row r="194" spans="1:5" ht="13" x14ac:dyDescent="0.15">
      <c r="A194" s="31" t="s">
        <v>3085</v>
      </c>
      <c r="B194" s="31" t="s">
        <v>3086</v>
      </c>
      <c r="C194" s="32">
        <v>45224</v>
      </c>
      <c r="D194" s="31" t="s">
        <v>2773</v>
      </c>
      <c r="E194" s="31" t="s">
        <v>26</v>
      </c>
    </row>
    <row r="195" spans="1:5" ht="13" x14ac:dyDescent="0.15">
      <c r="A195" s="31" t="s">
        <v>3048</v>
      </c>
      <c r="B195" s="31" t="s">
        <v>3087</v>
      </c>
      <c r="C195" s="32">
        <v>45226</v>
      </c>
      <c r="D195" s="31" t="s">
        <v>2767</v>
      </c>
      <c r="E195" s="31" t="s">
        <v>8</v>
      </c>
    </row>
    <row r="196" spans="1:5" ht="13" x14ac:dyDescent="0.15">
      <c r="A196" s="31" t="s">
        <v>3088</v>
      </c>
      <c r="B196" s="31" t="s">
        <v>3089</v>
      </c>
      <c r="C196" s="32">
        <v>45226</v>
      </c>
      <c r="D196" s="31" t="s">
        <v>2767</v>
      </c>
      <c r="E196" s="31" t="s">
        <v>1</v>
      </c>
    </row>
    <row r="197" spans="1:5" ht="13" x14ac:dyDescent="0.15">
      <c r="A197" s="31" t="s">
        <v>3090</v>
      </c>
      <c r="B197" s="31" t="s">
        <v>3091</v>
      </c>
      <c r="C197" s="32">
        <v>45226</v>
      </c>
      <c r="D197" s="31" t="s">
        <v>2773</v>
      </c>
      <c r="E197" s="31" t="s">
        <v>8</v>
      </c>
    </row>
    <row r="198" spans="1:5" ht="13" x14ac:dyDescent="0.15">
      <c r="A198" s="31" t="s">
        <v>3092</v>
      </c>
      <c r="B198" s="31" t="s">
        <v>3093</v>
      </c>
      <c r="C198" s="32">
        <v>45238</v>
      </c>
      <c r="D198" s="31" t="s">
        <v>2767</v>
      </c>
      <c r="E198" s="31" t="s">
        <v>5</v>
      </c>
    </row>
    <row r="199" spans="1:5" ht="13" x14ac:dyDescent="0.15">
      <c r="A199" s="31" t="s">
        <v>3094</v>
      </c>
      <c r="B199" s="31" t="s">
        <v>3095</v>
      </c>
      <c r="C199" s="32">
        <v>45238</v>
      </c>
      <c r="D199" s="31" t="s">
        <v>2767</v>
      </c>
      <c r="E199" s="31" t="s">
        <v>2</v>
      </c>
    </row>
    <row r="200" spans="1:5" ht="13" x14ac:dyDescent="0.15">
      <c r="A200" s="31" t="s">
        <v>3055</v>
      </c>
      <c r="B200" s="31" t="s">
        <v>3096</v>
      </c>
      <c r="C200" s="32">
        <v>45244</v>
      </c>
      <c r="D200" s="31" t="s">
        <v>2767</v>
      </c>
      <c r="E200" s="31" t="s">
        <v>21</v>
      </c>
    </row>
    <row r="201" spans="1:5" ht="13" x14ac:dyDescent="0.15">
      <c r="A201" s="31" t="s">
        <v>3097</v>
      </c>
      <c r="B201" s="31" t="s">
        <v>3098</v>
      </c>
      <c r="C201" s="32">
        <v>45244</v>
      </c>
      <c r="D201" s="31" t="s">
        <v>2767</v>
      </c>
      <c r="E201" s="31" t="s">
        <v>1</v>
      </c>
    </row>
    <row r="202" spans="1:5" ht="13" x14ac:dyDescent="0.15">
      <c r="A202" s="31" t="s">
        <v>3052</v>
      </c>
      <c r="B202" s="31" t="s">
        <v>3099</v>
      </c>
      <c r="C202" s="32">
        <v>45244</v>
      </c>
      <c r="D202" s="31" t="s">
        <v>2767</v>
      </c>
      <c r="E202" s="31" t="s">
        <v>3054</v>
      </c>
    </row>
    <row r="203" spans="1:5" ht="13" x14ac:dyDescent="0.15">
      <c r="A203" s="31" t="s">
        <v>3100</v>
      </c>
      <c r="B203" s="31" t="s">
        <v>3101</v>
      </c>
      <c r="C203" s="32">
        <v>45244</v>
      </c>
      <c r="D203" s="31" t="s">
        <v>2767</v>
      </c>
      <c r="E203" s="31" t="s">
        <v>3102</v>
      </c>
    </row>
    <row r="204" spans="1:5" ht="13" x14ac:dyDescent="0.15">
      <c r="A204" s="31" t="s">
        <v>3103</v>
      </c>
      <c r="B204" s="31" t="s">
        <v>3104</v>
      </c>
      <c r="C204" s="32">
        <v>45244</v>
      </c>
      <c r="D204" s="31" t="s">
        <v>2767</v>
      </c>
      <c r="E204" s="31" t="s">
        <v>7</v>
      </c>
    </row>
    <row r="205" spans="1:5" ht="13" x14ac:dyDescent="0.15">
      <c r="A205" s="31" t="s">
        <v>3105</v>
      </c>
      <c r="B205" s="31" t="s">
        <v>3106</v>
      </c>
      <c r="C205" s="32">
        <v>45244</v>
      </c>
      <c r="D205" s="31" t="s">
        <v>2767</v>
      </c>
      <c r="E205" s="31" t="s">
        <v>3102</v>
      </c>
    </row>
    <row r="206" spans="1:5" ht="13" x14ac:dyDescent="0.15">
      <c r="A206" s="31" t="s">
        <v>3107</v>
      </c>
      <c r="B206" s="31" t="s">
        <v>3108</v>
      </c>
      <c r="C206" s="32">
        <v>45244</v>
      </c>
      <c r="D206" s="31" t="s">
        <v>2767</v>
      </c>
      <c r="E206" s="31" t="s">
        <v>6</v>
      </c>
    </row>
    <row r="207" spans="1:5" ht="13" x14ac:dyDescent="0.15">
      <c r="A207" s="31" t="s">
        <v>3109</v>
      </c>
      <c r="B207" s="31" t="s">
        <v>3110</v>
      </c>
      <c r="C207" s="32">
        <v>45244</v>
      </c>
      <c r="D207" s="31" t="s">
        <v>2767</v>
      </c>
      <c r="E207" s="31" t="s">
        <v>1</v>
      </c>
    </row>
    <row r="208" spans="1:5" ht="13" x14ac:dyDescent="0.15">
      <c r="A208" s="31" t="s">
        <v>3111</v>
      </c>
      <c r="B208" s="31" t="s">
        <v>3112</v>
      </c>
      <c r="C208" s="32">
        <v>45244</v>
      </c>
      <c r="D208" s="31" t="s">
        <v>2767</v>
      </c>
      <c r="E208" s="31"/>
    </row>
    <row r="209" spans="1:5" ht="13" x14ac:dyDescent="0.15">
      <c r="A209" s="31" t="s">
        <v>3113</v>
      </c>
      <c r="B209" s="31" t="s">
        <v>3114</v>
      </c>
      <c r="C209" s="32">
        <v>45244</v>
      </c>
      <c r="D209" s="31" t="s">
        <v>2767</v>
      </c>
      <c r="E209" s="31" t="s">
        <v>5</v>
      </c>
    </row>
    <row r="210" spans="1:5" ht="13" x14ac:dyDescent="0.15">
      <c r="A210" s="31" t="s">
        <v>3115</v>
      </c>
      <c r="B210" s="31" t="s">
        <v>3116</v>
      </c>
      <c r="C210" s="32">
        <v>45244</v>
      </c>
      <c r="D210" s="31" t="s">
        <v>2767</v>
      </c>
      <c r="E210" s="31" t="s">
        <v>7</v>
      </c>
    </row>
    <row r="211" spans="1:5" ht="13" x14ac:dyDescent="0.15">
      <c r="A211" s="31" t="s">
        <v>3117</v>
      </c>
      <c r="B211" s="31" t="s">
        <v>3118</v>
      </c>
      <c r="C211" s="32">
        <v>45245</v>
      </c>
      <c r="D211" s="31" t="s">
        <v>2767</v>
      </c>
      <c r="E211" s="31" t="s">
        <v>3102</v>
      </c>
    </row>
    <row r="212" spans="1:5" ht="13" x14ac:dyDescent="0.15">
      <c r="A212" s="31" t="s">
        <v>3119</v>
      </c>
      <c r="B212" s="31" t="s">
        <v>3120</v>
      </c>
      <c r="C212" s="32">
        <v>45246</v>
      </c>
      <c r="D212" s="31" t="s">
        <v>2767</v>
      </c>
      <c r="E212" s="31" t="s">
        <v>1</v>
      </c>
    </row>
    <row r="213" spans="1:5" ht="13" x14ac:dyDescent="0.15">
      <c r="A213" s="31" t="s">
        <v>3050</v>
      </c>
      <c r="B213" s="31" t="s">
        <v>3121</v>
      </c>
      <c r="C213" s="32">
        <v>45250</v>
      </c>
      <c r="D213" s="31" t="s">
        <v>2767</v>
      </c>
      <c r="E213" s="31" t="s">
        <v>27</v>
      </c>
    </row>
    <row r="214" spans="1:5" ht="13" x14ac:dyDescent="0.15">
      <c r="A214" s="31" t="s">
        <v>3122</v>
      </c>
      <c r="B214" s="31" t="s">
        <v>3123</v>
      </c>
      <c r="C214" s="32">
        <v>45271</v>
      </c>
      <c r="D214" s="31" t="s">
        <v>2767</v>
      </c>
      <c r="E214" s="31" t="s">
        <v>33</v>
      </c>
    </row>
    <row r="215" spans="1:5" ht="13" x14ac:dyDescent="0.15">
      <c r="A215" s="31" t="s">
        <v>3124</v>
      </c>
      <c r="B215" s="31" t="s">
        <v>3125</v>
      </c>
      <c r="C215" s="32">
        <v>45282</v>
      </c>
      <c r="D215" s="31" t="s">
        <v>2767</v>
      </c>
      <c r="E215" s="31" t="s">
        <v>41</v>
      </c>
    </row>
    <row r="216" spans="1:5" ht="13" x14ac:dyDescent="0.15">
      <c r="A216" s="31" t="s">
        <v>3126</v>
      </c>
      <c r="B216" s="31" t="s">
        <v>3127</v>
      </c>
      <c r="C216" s="32">
        <v>45294</v>
      </c>
      <c r="D216" s="31" t="s">
        <v>2767</v>
      </c>
      <c r="E216" s="31" t="s">
        <v>1</v>
      </c>
    </row>
    <row r="217" spans="1:5" ht="13" x14ac:dyDescent="0.15">
      <c r="A217" s="31" t="s">
        <v>3128</v>
      </c>
      <c r="B217" s="31" t="s">
        <v>3129</v>
      </c>
      <c r="C217" s="32">
        <v>45294</v>
      </c>
      <c r="D217" s="31" t="s">
        <v>2767</v>
      </c>
      <c r="E217" s="31" t="s">
        <v>14</v>
      </c>
    </row>
    <row r="218" spans="1:5" ht="13" x14ac:dyDescent="0.15">
      <c r="A218" s="31" t="s">
        <v>3130</v>
      </c>
      <c r="B218" s="31" t="s">
        <v>3131</v>
      </c>
      <c r="C218" s="32">
        <v>45294</v>
      </c>
      <c r="D218" s="31" t="s">
        <v>2767</v>
      </c>
      <c r="E218" s="31" t="s">
        <v>21</v>
      </c>
    </row>
    <row r="219" spans="1:5" ht="13" x14ac:dyDescent="0.15">
      <c r="A219" s="31" t="s">
        <v>3090</v>
      </c>
      <c r="B219" s="31" t="s">
        <v>3132</v>
      </c>
      <c r="C219" s="32">
        <v>45294</v>
      </c>
      <c r="D219" s="31" t="s">
        <v>2767</v>
      </c>
      <c r="E219" s="31" t="s">
        <v>8</v>
      </c>
    </row>
    <row r="220" spans="1:5" ht="13" x14ac:dyDescent="0.15">
      <c r="A220" s="31" t="s">
        <v>3133</v>
      </c>
      <c r="B220" s="31" t="s">
        <v>3134</v>
      </c>
      <c r="C220" s="32">
        <v>45294</v>
      </c>
      <c r="D220" s="31" t="s">
        <v>2767</v>
      </c>
      <c r="E220" s="31" t="s">
        <v>1</v>
      </c>
    </row>
    <row r="221" spans="1:5" ht="13" x14ac:dyDescent="0.15">
      <c r="A221" s="31" t="s">
        <v>3135</v>
      </c>
      <c r="B221" s="31" t="s">
        <v>3136</v>
      </c>
      <c r="C221" s="32">
        <v>45294</v>
      </c>
      <c r="D221" s="31" t="s">
        <v>2767</v>
      </c>
      <c r="E221" s="31" t="s">
        <v>1</v>
      </c>
    </row>
    <row r="222" spans="1:5" ht="13" x14ac:dyDescent="0.15">
      <c r="A222" s="31" t="s">
        <v>3137</v>
      </c>
      <c r="B222" s="31" t="s">
        <v>3138</v>
      </c>
      <c r="C222" s="32">
        <v>45294</v>
      </c>
      <c r="D222" s="31" t="s">
        <v>2767</v>
      </c>
      <c r="E222" s="31" t="s">
        <v>22</v>
      </c>
    </row>
    <row r="223" spans="1:5" ht="13" x14ac:dyDescent="0.15">
      <c r="A223" s="31" t="s">
        <v>3139</v>
      </c>
      <c r="B223" s="31" t="s">
        <v>3140</v>
      </c>
      <c r="C223" s="32">
        <v>45294</v>
      </c>
      <c r="D223" s="31" t="s">
        <v>2767</v>
      </c>
      <c r="E223" s="31" t="s">
        <v>21</v>
      </c>
    </row>
    <row r="224" spans="1:5" ht="13" x14ac:dyDescent="0.15">
      <c r="A224" s="31" t="s">
        <v>3141</v>
      </c>
      <c r="B224" s="31" t="s">
        <v>3142</v>
      </c>
      <c r="C224" s="32">
        <v>45294</v>
      </c>
      <c r="D224" s="31" t="s">
        <v>2767</v>
      </c>
      <c r="E224" s="31" t="s">
        <v>14</v>
      </c>
    </row>
    <row r="225" spans="1:5" ht="13" x14ac:dyDescent="0.15">
      <c r="A225" s="31" t="s">
        <v>3143</v>
      </c>
      <c r="B225" s="31" t="s">
        <v>3144</v>
      </c>
      <c r="C225" s="32">
        <v>45294</v>
      </c>
      <c r="D225" s="31" t="s">
        <v>2767</v>
      </c>
      <c r="E225" s="31" t="s">
        <v>25</v>
      </c>
    </row>
    <row r="226" spans="1:5" ht="13" x14ac:dyDescent="0.15">
      <c r="A226" s="31" t="s">
        <v>3085</v>
      </c>
      <c r="B226" s="31" t="s">
        <v>3145</v>
      </c>
      <c r="C226" s="32">
        <v>45294</v>
      </c>
      <c r="D226" s="31" t="s">
        <v>2767</v>
      </c>
      <c r="E226" s="31" t="s">
        <v>26</v>
      </c>
    </row>
    <row r="227" spans="1:5" ht="13" x14ac:dyDescent="0.15">
      <c r="A227" s="31" t="s">
        <v>3146</v>
      </c>
      <c r="B227" s="31" t="s">
        <v>3147</v>
      </c>
      <c r="C227" s="32">
        <v>45294</v>
      </c>
      <c r="D227" s="31" t="s">
        <v>2767</v>
      </c>
      <c r="E227" s="31" t="s">
        <v>25</v>
      </c>
    </row>
    <row r="228" spans="1:5" ht="13" x14ac:dyDescent="0.15">
      <c r="A228" s="31" t="s">
        <v>3139</v>
      </c>
      <c r="B228" s="31" t="s">
        <v>3148</v>
      </c>
      <c r="C228" s="32">
        <v>45296</v>
      </c>
      <c r="D228" s="31" t="s">
        <v>2773</v>
      </c>
      <c r="E228" s="31" t="s">
        <v>21</v>
      </c>
    </row>
    <row r="229" spans="1:5" ht="13" x14ac:dyDescent="0.15">
      <c r="A229" s="31" t="s">
        <v>3149</v>
      </c>
      <c r="B229" s="31" t="s">
        <v>3150</v>
      </c>
      <c r="C229" s="32">
        <v>45296</v>
      </c>
      <c r="D229" s="31" t="s">
        <v>2767</v>
      </c>
      <c r="E229" s="31" t="s">
        <v>26</v>
      </c>
    </row>
    <row r="230" spans="1:5" ht="13" x14ac:dyDescent="0.15">
      <c r="A230" s="31" t="s">
        <v>3151</v>
      </c>
      <c r="B230" s="31" t="s">
        <v>3152</v>
      </c>
      <c r="C230" s="32">
        <v>45296</v>
      </c>
      <c r="D230" s="31" t="s">
        <v>2767</v>
      </c>
      <c r="E230" s="31" t="s">
        <v>25</v>
      </c>
    </row>
    <row r="231" spans="1:5" ht="13" x14ac:dyDescent="0.15">
      <c r="A231" s="31" t="s">
        <v>3153</v>
      </c>
      <c r="B231" s="31" t="s">
        <v>3154</v>
      </c>
      <c r="C231" s="32">
        <v>45296</v>
      </c>
      <c r="D231" s="31" t="s">
        <v>2767</v>
      </c>
      <c r="E231" s="31" t="s">
        <v>26</v>
      </c>
    </row>
    <row r="232" spans="1:5" ht="13" x14ac:dyDescent="0.15">
      <c r="A232" s="31" t="s">
        <v>3155</v>
      </c>
      <c r="B232" s="31" t="s">
        <v>3156</v>
      </c>
      <c r="C232" s="32">
        <v>45296</v>
      </c>
      <c r="D232" s="31" t="s">
        <v>2767</v>
      </c>
      <c r="E232" s="31" t="s">
        <v>1</v>
      </c>
    </row>
    <row r="233" spans="1:5" ht="13" x14ac:dyDescent="0.15">
      <c r="A233" s="31" t="s">
        <v>3157</v>
      </c>
      <c r="B233" s="31" t="s">
        <v>3158</v>
      </c>
      <c r="C233" s="32">
        <v>45300</v>
      </c>
      <c r="D233" s="31" t="s">
        <v>2767</v>
      </c>
      <c r="E233" s="31" t="s">
        <v>1</v>
      </c>
    </row>
    <row r="234" spans="1:5" ht="13" x14ac:dyDescent="0.15">
      <c r="A234" s="31" t="s">
        <v>3159</v>
      </c>
      <c r="B234" s="31" t="s">
        <v>3160</v>
      </c>
      <c r="C234" s="32">
        <v>45307</v>
      </c>
      <c r="D234" s="31" t="s">
        <v>2767</v>
      </c>
      <c r="E234" s="31" t="s">
        <v>1</v>
      </c>
    </row>
    <row r="235" spans="1:5" ht="13" x14ac:dyDescent="0.15">
      <c r="A235" s="31" t="s">
        <v>3161</v>
      </c>
      <c r="B235" s="31" t="s">
        <v>3162</v>
      </c>
      <c r="C235" s="32">
        <v>45314</v>
      </c>
      <c r="D235" s="31" t="s">
        <v>2767</v>
      </c>
      <c r="E235" s="31" t="s">
        <v>1</v>
      </c>
    </row>
    <row r="236" spans="1:5" ht="13" x14ac:dyDescent="0.15">
      <c r="A236" s="31" t="s">
        <v>3163</v>
      </c>
      <c r="B236" s="31" t="s">
        <v>3164</v>
      </c>
      <c r="C236" s="32">
        <v>45314</v>
      </c>
      <c r="D236" s="31" t="s">
        <v>2767</v>
      </c>
      <c r="E236" s="31" t="s">
        <v>1</v>
      </c>
    </row>
    <row r="237" spans="1:5" ht="13" x14ac:dyDescent="0.15">
      <c r="A237" s="31" t="s">
        <v>3165</v>
      </c>
      <c r="B237" s="31" t="s">
        <v>3166</v>
      </c>
      <c r="C237" s="32">
        <v>45323</v>
      </c>
      <c r="D237" s="31" t="s">
        <v>2767</v>
      </c>
      <c r="E237" s="31" t="s">
        <v>1</v>
      </c>
    </row>
    <row r="238" spans="1:5" ht="13" x14ac:dyDescent="0.15">
      <c r="A238" s="31" t="s">
        <v>3167</v>
      </c>
      <c r="B238" s="31" t="s">
        <v>3168</v>
      </c>
      <c r="C238" s="32">
        <v>45323</v>
      </c>
      <c r="D238" s="31" t="s">
        <v>2767</v>
      </c>
      <c r="E238" s="31" t="s">
        <v>1</v>
      </c>
    </row>
    <row r="239" spans="1:5" ht="13" x14ac:dyDescent="0.15">
      <c r="A239" s="31" t="s">
        <v>3169</v>
      </c>
      <c r="B239" s="31" t="s">
        <v>3170</v>
      </c>
      <c r="C239" s="32">
        <v>45337</v>
      </c>
      <c r="D239" s="31" t="s">
        <v>2767</v>
      </c>
      <c r="E239" s="31" t="s">
        <v>7</v>
      </c>
    </row>
    <row r="240" spans="1:5" ht="13" x14ac:dyDescent="0.15">
      <c r="A240" s="31" t="s">
        <v>3171</v>
      </c>
      <c r="B240" s="31" t="s">
        <v>3172</v>
      </c>
      <c r="C240" s="32">
        <v>45342</v>
      </c>
      <c r="D240" s="31" t="s">
        <v>2773</v>
      </c>
      <c r="E240" s="31" t="s">
        <v>1</v>
      </c>
    </row>
    <row r="241" spans="1:5" ht="13" x14ac:dyDescent="0.15">
      <c r="A241" s="31" t="s">
        <v>3173</v>
      </c>
      <c r="B241" s="31" t="s">
        <v>3174</v>
      </c>
      <c r="C241" s="32">
        <v>45342</v>
      </c>
      <c r="D241" s="31" t="s">
        <v>2767</v>
      </c>
      <c r="E241" s="31" t="s">
        <v>1</v>
      </c>
    </row>
    <row r="242" spans="1:5" ht="13" x14ac:dyDescent="0.15">
      <c r="A242" s="31" t="s">
        <v>3175</v>
      </c>
      <c r="B242" s="31" t="s">
        <v>3176</v>
      </c>
      <c r="C242" s="32">
        <v>45365</v>
      </c>
      <c r="D242" s="31" t="s">
        <v>2767</v>
      </c>
      <c r="E242" s="31" t="s">
        <v>9</v>
      </c>
    </row>
    <row r="243" spans="1:5" ht="13" x14ac:dyDescent="0.15">
      <c r="A243" s="31" t="s">
        <v>3175</v>
      </c>
      <c r="B243" s="31" t="s">
        <v>3177</v>
      </c>
      <c r="C243" s="32">
        <v>45365</v>
      </c>
      <c r="D243" s="31" t="s">
        <v>2773</v>
      </c>
      <c r="E243" s="31" t="s">
        <v>9</v>
      </c>
    </row>
    <row r="244" spans="1:5" ht="13" x14ac:dyDescent="0.15">
      <c r="A244" s="31" t="s">
        <v>3178</v>
      </c>
      <c r="B244" s="31" t="s">
        <v>3179</v>
      </c>
      <c r="C244" s="32">
        <v>45377</v>
      </c>
      <c r="D244" s="31" t="s">
        <v>2767</v>
      </c>
      <c r="E244" s="31" t="s">
        <v>31</v>
      </c>
    </row>
    <row r="245" spans="1:5" ht="13" x14ac:dyDescent="0.15">
      <c r="A245" s="31" t="s">
        <v>3171</v>
      </c>
      <c r="B245" s="31" t="s">
        <v>3180</v>
      </c>
      <c r="C245" s="32">
        <v>45384</v>
      </c>
      <c r="D245" s="31" t="s">
        <v>2767</v>
      </c>
      <c r="E245" s="31" t="s">
        <v>1</v>
      </c>
    </row>
    <row r="246" spans="1:5" ht="13" x14ac:dyDescent="0.15">
      <c r="A246" s="31" t="s">
        <v>3181</v>
      </c>
      <c r="B246" s="31" t="s">
        <v>3182</v>
      </c>
      <c r="C246" s="32">
        <v>45387</v>
      </c>
      <c r="D246" s="31" t="s">
        <v>2767</v>
      </c>
      <c r="E246" s="31" t="s">
        <v>1</v>
      </c>
    </row>
    <row r="247" spans="1:5" ht="13" x14ac:dyDescent="0.15">
      <c r="A247" s="31" t="s">
        <v>3183</v>
      </c>
      <c r="B247" s="31" t="s">
        <v>3184</v>
      </c>
      <c r="C247" s="32">
        <v>45418</v>
      </c>
      <c r="D247" s="31" t="s">
        <v>2767</v>
      </c>
      <c r="E247" s="31" t="s">
        <v>1</v>
      </c>
    </row>
    <row r="248" spans="1:5" ht="13" x14ac:dyDescent="0.15">
      <c r="A248" s="31" t="s">
        <v>3185</v>
      </c>
      <c r="B248" s="31" t="s">
        <v>3186</v>
      </c>
      <c r="C248" s="32">
        <v>45418</v>
      </c>
      <c r="D248" s="31" t="s">
        <v>2767</v>
      </c>
      <c r="E248" s="31" t="s">
        <v>1</v>
      </c>
    </row>
    <row r="249" spans="1:5" ht="13" x14ac:dyDescent="0.15">
      <c r="A249" s="31" t="s">
        <v>3187</v>
      </c>
      <c r="B249" s="31" t="s">
        <v>3188</v>
      </c>
      <c r="C249" s="32">
        <v>45426</v>
      </c>
      <c r="D249" s="31" t="s">
        <v>2767</v>
      </c>
      <c r="E249" s="31" t="s">
        <v>1</v>
      </c>
    </row>
    <row r="250" spans="1:5" ht="13" x14ac:dyDescent="0.15">
      <c r="A250" s="31" t="s">
        <v>3189</v>
      </c>
      <c r="B250" s="31" t="s">
        <v>3190</v>
      </c>
      <c r="C250" s="32">
        <v>45426</v>
      </c>
      <c r="D250" s="31" t="s">
        <v>2767</v>
      </c>
      <c r="E250" s="31" t="s">
        <v>1</v>
      </c>
    </row>
    <row r="251" spans="1:5" ht="13" x14ac:dyDescent="0.15">
      <c r="A251" s="31" t="s">
        <v>3178</v>
      </c>
      <c r="B251" s="31" t="s">
        <v>3191</v>
      </c>
      <c r="C251" s="32">
        <v>45426</v>
      </c>
      <c r="D251" s="31" t="s">
        <v>2773</v>
      </c>
      <c r="E251" s="31" t="s">
        <v>31</v>
      </c>
    </row>
    <row r="252" spans="1:5" ht="13" x14ac:dyDescent="0.15">
      <c r="A252" s="31" t="s">
        <v>3192</v>
      </c>
      <c r="B252" s="31" t="s">
        <v>3193</v>
      </c>
      <c r="C252" s="32">
        <v>45426</v>
      </c>
      <c r="D252" s="31" t="s">
        <v>2767</v>
      </c>
      <c r="E252" s="31" t="s">
        <v>1</v>
      </c>
    </row>
    <row r="253" spans="1:5" ht="13" x14ac:dyDescent="0.15">
      <c r="A253" s="31" t="s">
        <v>3165</v>
      </c>
      <c r="B253" s="31" t="s">
        <v>3194</v>
      </c>
      <c r="C253" s="32">
        <v>45426</v>
      </c>
      <c r="D253" s="31" t="s">
        <v>2773</v>
      </c>
      <c r="E253" s="31" t="s">
        <v>1</v>
      </c>
    </row>
    <row r="254" spans="1:5" ht="13" x14ac:dyDescent="0.15">
      <c r="A254" s="31" t="s">
        <v>3195</v>
      </c>
      <c r="B254" s="31" t="s">
        <v>3196</v>
      </c>
      <c r="C254" s="32">
        <v>45426</v>
      </c>
      <c r="D254" s="31" t="s">
        <v>2767</v>
      </c>
      <c r="E254" s="31" t="s">
        <v>2</v>
      </c>
    </row>
    <row r="255" spans="1:5" ht="13" x14ac:dyDescent="0.15">
      <c r="A255" s="31" t="s">
        <v>3197</v>
      </c>
      <c r="B255" s="31" t="s">
        <v>3198</v>
      </c>
      <c r="C255" s="32">
        <v>45436</v>
      </c>
      <c r="D255" s="31" t="s">
        <v>2767</v>
      </c>
      <c r="E255" s="31" t="s">
        <v>8</v>
      </c>
    </row>
    <row r="256" spans="1:5" ht="13" x14ac:dyDescent="0.15">
      <c r="A256" s="31" t="s">
        <v>3197</v>
      </c>
      <c r="B256" s="31" t="s">
        <v>3199</v>
      </c>
      <c r="C256" s="32">
        <v>45436</v>
      </c>
      <c r="D256" s="31" t="s">
        <v>2773</v>
      </c>
      <c r="E256" s="31" t="s">
        <v>8</v>
      </c>
    </row>
    <row r="257" spans="1:5" ht="13" x14ac:dyDescent="0.15">
      <c r="A257" s="31" t="s">
        <v>3200</v>
      </c>
      <c r="B257" s="31" t="s">
        <v>3201</v>
      </c>
      <c r="C257" s="32">
        <v>45436</v>
      </c>
      <c r="D257" s="31" t="s">
        <v>2767</v>
      </c>
      <c r="E257" s="31" t="s">
        <v>8</v>
      </c>
    </row>
    <row r="258" spans="1:5" ht="13" x14ac:dyDescent="0.15">
      <c r="A258" s="31" t="s">
        <v>3200</v>
      </c>
      <c r="B258" s="31" t="s">
        <v>3202</v>
      </c>
      <c r="C258" s="32">
        <v>45436</v>
      </c>
      <c r="D258" s="31" t="s">
        <v>2773</v>
      </c>
      <c r="E258" s="31" t="s">
        <v>8</v>
      </c>
    </row>
    <row r="259" spans="1:5" ht="13" x14ac:dyDescent="0.15">
      <c r="A259" s="31" t="s">
        <v>3203</v>
      </c>
      <c r="B259" s="31" t="s">
        <v>3204</v>
      </c>
      <c r="C259" s="32">
        <v>45436</v>
      </c>
      <c r="D259" s="31" t="s">
        <v>2767</v>
      </c>
      <c r="E259" s="31" t="s">
        <v>2</v>
      </c>
    </row>
    <row r="260" spans="1:5" ht="13" x14ac:dyDescent="0.15">
      <c r="A260" s="31" t="s">
        <v>3205</v>
      </c>
      <c r="B260" s="31" t="s">
        <v>3206</v>
      </c>
      <c r="C260" s="32">
        <v>45436</v>
      </c>
      <c r="D260" s="31" t="s">
        <v>2767</v>
      </c>
      <c r="E260" s="31" t="s">
        <v>22</v>
      </c>
    </row>
    <row r="261" spans="1:5" ht="13" x14ac:dyDescent="0.15">
      <c r="A261" s="31" t="s">
        <v>3207</v>
      </c>
      <c r="B261" s="31" t="s">
        <v>3208</v>
      </c>
      <c r="C261" s="32">
        <v>45436</v>
      </c>
      <c r="D261" s="31" t="s">
        <v>2767</v>
      </c>
      <c r="E261" s="31" t="s">
        <v>19</v>
      </c>
    </row>
    <row r="262" spans="1:5" ht="13" x14ac:dyDescent="0.15">
      <c r="A262" s="31" t="s">
        <v>3209</v>
      </c>
      <c r="B262" s="31" t="s">
        <v>3210</v>
      </c>
      <c r="C262" s="32">
        <v>45436</v>
      </c>
      <c r="D262" s="31" t="s">
        <v>2767</v>
      </c>
      <c r="E262" s="31" t="s">
        <v>1</v>
      </c>
    </row>
    <row r="263" spans="1:5" ht="13" x14ac:dyDescent="0.15">
      <c r="A263" s="31" t="s">
        <v>3211</v>
      </c>
      <c r="B263" s="31" t="s">
        <v>3212</v>
      </c>
      <c r="C263" s="32">
        <v>45436</v>
      </c>
      <c r="D263" s="31" t="s">
        <v>2767</v>
      </c>
      <c r="E263" s="31" t="s">
        <v>12</v>
      </c>
    </row>
    <row r="264" spans="1:5" ht="13" x14ac:dyDescent="0.15">
      <c r="A264" s="31" t="s">
        <v>3213</v>
      </c>
      <c r="B264" s="31" t="s">
        <v>3214</v>
      </c>
      <c r="C264" s="32">
        <v>45436</v>
      </c>
      <c r="D264" s="31" t="s">
        <v>2767</v>
      </c>
      <c r="E264" s="31" t="s">
        <v>8</v>
      </c>
    </row>
    <row r="265" spans="1:5" ht="13" x14ac:dyDescent="0.15">
      <c r="A265" s="31" t="s">
        <v>3213</v>
      </c>
      <c r="B265" s="31" t="s">
        <v>3215</v>
      </c>
      <c r="C265" s="32">
        <v>45436</v>
      </c>
      <c r="D265" s="31" t="s">
        <v>2773</v>
      </c>
      <c r="E265" s="31" t="s">
        <v>8</v>
      </c>
    </row>
    <row r="266" spans="1:5" ht="13" x14ac:dyDescent="0.15">
      <c r="A266" s="31" t="s">
        <v>3216</v>
      </c>
      <c r="B266" s="31" t="s">
        <v>3217</v>
      </c>
      <c r="C266" s="32">
        <v>45450</v>
      </c>
      <c r="D266" s="31" t="s">
        <v>2767</v>
      </c>
      <c r="E266" s="31" t="s">
        <v>19</v>
      </c>
    </row>
    <row r="267" spans="1:5" ht="13" x14ac:dyDescent="0.15">
      <c r="A267" s="31" t="s">
        <v>3218</v>
      </c>
      <c r="B267" s="31" t="s">
        <v>3219</v>
      </c>
      <c r="C267" s="32">
        <v>45450</v>
      </c>
      <c r="D267" s="31" t="s">
        <v>2767</v>
      </c>
      <c r="E267" s="31" t="s">
        <v>34</v>
      </c>
    </row>
    <row r="268" spans="1:5" ht="13" x14ac:dyDescent="0.15">
      <c r="A268" s="31" t="s">
        <v>3218</v>
      </c>
      <c r="B268" s="31" t="s">
        <v>3220</v>
      </c>
      <c r="C268" s="32">
        <v>45450</v>
      </c>
      <c r="D268" s="31" t="s">
        <v>2773</v>
      </c>
      <c r="E268" s="31" t="s">
        <v>34</v>
      </c>
    </row>
    <row r="269" spans="1:5" ht="13" x14ac:dyDescent="0.15">
      <c r="A269" s="31" t="s">
        <v>3221</v>
      </c>
      <c r="B269" s="31" t="s">
        <v>3222</v>
      </c>
      <c r="C269" s="32">
        <v>45450</v>
      </c>
      <c r="D269" s="31" t="s">
        <v>2767</v>
      </c>
      <c r="E269" s="31" t="s">
        <v>1</v>
      </c>
    </row>
    <row r="270" spans="1:5" ht="13" x14ac:dyDescent="0.15">
      <c r="A270" s="31" t="s">
        <v>3223</v>
      </c>
      <c r="B270" s="31" t="s">
        <v>3224</v>
      </c>
      <c r="C270" s="32">
        <v>45464</v>
      </c>
      <c r="D270" s="31" t="s">
        <v>2767</v>
      </c>
      <c r="E270" s="31" t="s">
        <v>1</v>
      </c>
    </row>
    <row r="271" spans="1:5" ht="13" x14ac:dyDescent="0.15">
      <c r="A271" s="31" t="s">
        <v>3225</v>
      </c>
      <c r="B271" s="31" t="s">
        <v>3226</v>
      </c>
      <c r="C271" s="32">
        <v>45485</v>
      </c>
      <c r="D271" s="31" t="s">
        <v>2767</v>
      </c>
      <c r="E271" s="31" t="s">
        <v>12</v>
      </c>
    </row>
    <row r="272" spans="1:5" ht="13" x14ac:dyDescent="0.15">
      <c r="A272" s="31" t="s">
        <v>2268</v>
      </c>
      <c r="B272" s="31" t="s">
        <v>3227</v>
      </c>
      <c r="C272" s="32">
        <v>45485</v>
      </c>
      <c r="D272" s="31" t="s">
        <v>2767</v>
      </c>
      <c r="E272" s="31" t="s">
        <v>1</v>
      </c>
    </row>
    <row r="273" spans="1:5" ht="13" x14ac:dyDescent="0.15">
      <c r="A273" s="31" t="s">
        <v>3228</v>
      </c>
      <c r="B273" s="31" t="s">
        <v>3229</v>
      </c>
      <c r="C273" s="32">
        <v>45485</v>
      </c>
      <c r="D273" s="31" t="s">
        <v>2767</v>
      </c>
      <c r="E273" s="31" t="s">
        <v>2</v>
      </c>
    </row>
    <row r="274" spans="1:5" ht="13" x14ac:dyDescent="0.15">
      <c r="A274" s="31" t="s">
        <v>3230</v>
      </c>
      <c r="B274" s="31" t="s">
        <v>3231</v>
      </c>
      <c r="C274" s="32">
        <v>45485</v>
      </c>
      <c r="D274" s="31" t="s">
        <v>2767</v>
      </c>
      <c r="E274" s="31" t="s">
        <v>12</v>
      </c>
    </row>
    <row r="275" spans="1:5" ht="13" x14ac:dyDescent="0.15">
      <c r="A275" s="31" t="s">
        <v>3232</v>
      </c>
      <c r="B275" s="31" t="s">
        <v>3233</v>
      </c>
      <c r="C275" s="32">
        <v>45485</v>
      </c>
      <c r="D275" s="31" t="s">
        <v>2767</v>
      </c>
      <c r="E275" s="31" t="s">
        <v>6</v>
      </c>
    </row>
    <row r="276" spans="1:5" ht="13" x14ac:dyDescent="0.15">
      <c r="A276" s="31" t="s">
        <v>3205</v>
      </c>
      <c r="B276" s="31" t="s">
        <v>3234</v>
      </c>
      <c r="C276" s="32">
        <v>45485</v>
      </c>
      <c r="D276" s="31" t="s">
        <v>2773</v>
      </c>
      <c r="E276" s="31" t="s">
        <v>22</v>
      </c>
    </row>
    <row r="277" spans="1:5" ht="13" x14ac:dyDescent="0.15">
      <c r="A277" s="31" t="s">
        <v>3235</v>
      </c>
      <c r="B277" s="31" t="s">
        <v>3236</v>
      </c>
      <c r="C277" s="32">
        <v>45497</v>
      </c>
      <c r="D277" s="31" t="s">
        <v>2767</v>
      </c>
      <c r="E277" s="31" t="s">
        <v>7</v>
      </c>
    </row>
    <row r="278" spans="1:5" ht="13" x14ac:dyDescent="0.15">
      <c r="A278" s="31" t="s">
        <v>3237</v>
      </c>
      <c r="B278" s="31" t="s">
        <v>3238</v>
      </c>
      <c r="C278" s="32">
        <v>45497</v>
      </c>
      <c r="D278" s="31" t="s">
        <v>2767</v>
      </c>
      <c r="E278" s="31" t="s">
        <v>1</v>
      </c>
    </row>
    <row r="279" spans="1:5" ht="13" x14ac:dyDescent="0.15">
      <c r="A279" s="31" t="s">
        <v>3239</v>
      </c>
      <c r="B279" s="31" t="s">
        <v>3240</v>
      </c>
      <c r="C279" s="32">
        <v>45497</v>
      </c>
      <c r="D279" s="31" t="s">
        <v>2767</v>
      </c>
      <c r="E279" s="31" t="s">
        <v>1</v>
      </c>
    </row>
    <row r="280" spans="1:5" ht="13" x14ac:dyDescent="0.15">
      <c r="A280" s="31" t="s">
        <v>3241</v>
      </c>
      <c r="B280" s="31" t="s">
        <v>3242</v>
      </c>
      <c r="C280" s="32">
        <v>45497</v>
      </c>
      <c r="D280" s="31" t="s">
        <v>2767</v>
      </c>
      <c r="E280" s="31" t="s">
        <v>14</v>
      </c>
    </row>
    <row r="281" spans="1:5" ht="13" x14ac:dyDescent="0.15">
      <c r="A281" s="31" t="s">
        <v>3241</v>
      </c>
      <c r="B281" s="31" t="s">
        <v>3243</v>
      </c>
      <c r="C281" s="32">
        <v>45497</v>
      </c>
      <c r="D281" s="31" t="s">
        <v>2773</v>
      </c>
      <c r="E281" s="31" t="s">
        <v>14</v>
      </c>
    </row>
    <row r="282" spans="1:5" ht="13" x14ac:dyDescent="0.15">
      <c r="A282" s="31" t="s">
        <v>3244</v>
      </c>
      <c r="B282" s="31" t="s">
        <v>3245</v>
      </c>
      <c r="C282" s="32">
        <v>45497</v>
      </c>
      <c r="D282" s="31" t="s">
        <v>2767</v>
      </c>
      <c r="E282" s="31" t="s">
        <v>1</v>
      </c>
    </row>
    <row r="283" spans="1:5" ht="13" x14ac:dyDescent="0.15">
      <c r="A283" s="31" t="s">
        <v>3246</v>
      </c>
      <c r="B283" s="31" t="s">
        <v>3247</v>
      </c>
      <c r="C283" s="32">
        <v>45497</v>
      </c>
      <c r="D283" s="31" t="s">
        <v>2767</v>
      </c>
      <c r="E283" s="31" t="s">
        <v>1</v>
      </c>
    </row>
    <row r="284" spans="1:5" ht="13" x14ac:dyDescent="0.15">
      <c r="A284" s="31" t="s">
        <v>3248</v>
      </c>
      <c r="B284" s="31" t="s">
        <v>3249</v>
      </c>
      <c r="C284" s="32">
        <v>45497</v>
      </c>
      <c r="D284" s="31" t="s">
        <v>2767</v>
      </c>
      <c r="E284" s="31" t="s">
        <v>1</v>
      </c>
    </row>
    <row r="285" spans="1:5" ht="13" x14ac:dyDescent="0.15">
      <c r="A285" s="31" t="s">
        <v>3250</v>
      </c>
      <c r="B285" s="31" t="s">
        <v>3251</v>
      </c>
      <c r="C285" s="32">
        <v>45497</v>
      </c>
      <c r="D285" s="31" t="s">
        <v>2767</v>
      </c>
      <c r="E285" s="31" t="s">
        <v>1</v>
      </c>
    </row>
    <row r="286" spans="1:5" ht="13" x14ac:dyDescent="0.15">
      <c r="A286" s="31" t="s">
        <v>3252</v>
      </c>
      <c r="B286" s="31" t="s">
        <v>3253</v>
      </c>
      <c r="C286" s="32">
        <v>45497</v>
      </c>
      <c r="D286" s="31" t="s">
        <v>2767</v>
      </c>
      <c r="E286" s="31" t="s">
        <v>7</v>
      </c>
    </row>
    <row r="287" spans="1:5" ht="13" x14ac:dyDescent="0.15">
      <c r="A287" s="31" t="s">
        <v>3252</v>
      </c>
      <c r="B287" s="31" t="s">
        <v>3254</v>
      </c>
      <c r="C287" s="32">
        <v>45497</v>
      </c>
      <c r="D287" s="31" t="s">
        <v>2773</v>
      </c>
      <c r="E287" s="31" t="s">
        <v>7</v>
      </c>
    </row>
    <row r="288" spans="1:5" ht="13" x14ac:dyDescent="0.15">
      <c r="A288" s="31" t="s">
        <v>3255</v>
      </c>
      <c r="B288" s="31" t="s">
        <v>3256</v>
      </c>
      <c r="C288" s="32">
        <v>45497</v>
      </c>
      <c r="D288" s="31" t="s">
        <v>2767</v>
      </c>
      <c r="E288" s="31" t="s">
        <v>7</v>
      </c>
    </row>
    <row r="289" spans="1:5" ht="13" x14ac:dyDescent="0.15">
      <c r="A289" s="31" t="s">
        <v>3257</v>
      </c>
      <c r="B289" s="31" t="s">
        <v>3258</v>
      </c>
      <c r="C289" s="32">
        <v>45506</v>
      </c>
      <c r="D289" s="31" t="s">
        <v>2767</v>
      </c>
      <c r="E289" s="31" t="s">
        <v>11</v>
      </c>
    </row>
    <row r="290" spans="1:5" ht="13" x14ac:dyDescent="0.15">
      <c r="A290" s="31" t="s">
        <v>3259</v>
      </c>
      <c r="B290" s="31" t="s">
        <v>3260</v>
      </c>
      <c r="C290" s="32">
        <v>45506</v>
      </c>
      <c r="D290" s="31" t="s">
        <v>2767</v>
      </c>
      <c r="E290" s="31" t="s">
        <v>2</v>
      </c>
    </row>
    <row r="291" spans="1:5" ht="13" x14ac:dyDescent="0.15">
      <c r="A291" s="31" t="s">
        <v>3261</v>
      </c>
      <c r="B291" s="31" t="s">
        <v>3262</v>
      </c>
      <c r="C291" s="32">
        <v>45506</v>
      </c>
      <c r="D291" s="31" t="s">
        <v>2767</v>
      </c>
      <c r="E291" s="31" t="s">
        <v>1</v>
      </c>
    </row>
    <row r="292" spans="1:5" ht="13" x14ac:dyDescent="0.15">
      <c r="A292" s="31" t="s">
        <v>3263</v>
      </c>
      <c r="B292" s="31" t="s">
        <v>3264</v>
      </c>
      <c r="C292" s="32">
        <v>45506</v>
      </c>
      <c r="D292" s="31" t="s">
        <v>2767</v>
      </c>
      <c r="E292" s="31" t="s">
        <v>39</v>
      </c>
    </row>
    <row r="293" spans="1:5" ht="13" x14ac:dyDescent="0.15">
      <c r="A293" s="31" t="s">
        <v>3255</v>
      </c>
      <c r="B293" s="31" t="s">
        <v>3265</v>
      </c>
      <c r="C293" s="32">
        <v>45506</v>
      </c>
      <c r="D293" s="31" t="s">
        <v>2773</v>
      </c>
      <c r="E293" s="31" t="s">
        <v>7</v>
      </c>
    </row>
    <row r="294" spans="1:5" ht="13" x14ac:dyDescent="0.15">
      <c r="A294" s="31" t="s">
        <v>3266</v>
      </c>
      <c r="B294" s="31" t="s">
        <v>3267</v>
      </c>
      <c r="C294" s="32">
        <v>45506</v>
      </c>
      <c r="D294" s="31" t="s">
        <v>2767</v>
      </c>
      <c r="E294" s="31" t="s">
        <v>2</v>
      </c>
    </row>
    <row r="295" spans="1:5" ht="13" x14ac:dyDescent="0.15">
      <c r="A295" s="31" t="s">
        <v>3268</v>
      </c>
      <c r="B295" s="31" t="s">
        <v>3269</v>
      </c>
      <c r="C295" s="32">
        <v>45520</v>
      </c>
      <c r="D295" s="31" t="s">
        <v>2767</v>
      </c>
      <c r="E295" s="31" t="s">
        <v>1</v>
      </c>
    </row>
    <row r="296" spans="1:5" ht="13" x14ac:dyDescent="0.15">
      <c r="A296" s="31" t="s">
        <v>3270</v>
      </c>
      <c r="B296" s="31" t="s">
        <v>3271</v>
      </c>
      <c r="C296" s="32">
        <v>45520</v>
      </c>
      <c r="D296" s="31" t="s">
        <v>2767</v>
      </c>
      <c r="E296" s="31" t="s">
        <v>1</v>
      </c>
    </row>
    <row r="297" spans="1:5" ht="13" x14ac:dyDescent="0.15">
      <c r="A297" s="31" t="s">
        <v>3272</v>
      </c>
      <c r="B297" s="31" t="s">
        <v>3273</v>
      </c>
      <c r="C297" s="32">
        <v>45520</v>
      </c>
      <c r="D297" s="31" t="s">
        <v>2767</v>
      </c>
      <c r="E297" s="31" t="s">
        <v>1</v>
      </c>
    </row>
    <row r="298" spans="1:5" ht="13" x14ac:dyDescent="0.15">
      <c r="A298" s="31" t="s">
        <v>3274</v>
      </c>
      <c r="B298" s="31" t="s">
        <v>3275</v>
      </c>
      <c r="C298" s="32">
        <v>45520</v>
      </c>
      <c r="D298" s="31" t="s">
        <v>2773</v>
      </c>
      <c r="E298" s="31" t="s">
        <v>1</v>
      </c>
    </row>
    <row r="299" spans="1:5" ht="13" x14ac:dyDescent="0.15">
      <c r="A299" s="31" t="s">
        <v>3203</v>
      </c>
      <c r="B299" s="31" t="s">
        <v>3276</v>
      </c>
      <c r="C299" s="32">
        <v>45520</v>
      </c>
      <c r="D299" s="31" t="s">
        <v>2773</v>
      </c>
      <c r="E299" s="31" t="s">
        <v>2</v>
      </c>
    </row>
    <row r="300" spans="1:5" ht="13" x14ac:dyDescent="0.15">
      <c r="A300" s="31" t="s">
        <v>3250</v>
      </c>
      <c r="B300" s="31" t="s">
        <v>3277</v>
      </c>
      <c r="C300" s="32">
        <v>45520</v>
      </c>
      <c r="D300" s="31" t="s">
        <v>2773</v>
      </c>
      <c r="E300" s="31" t="s">
        <v>1</v>
      </c>
    </row>
    <row r="301" spans="1:5" ht="13" x14ac:dyDescent="0.15">
      <c r="A301" s="31" t="s">
        <v>3278</v>
      </c>
      <c r="B301" s="31" t="s">
        <v>3279</v>
      </c>
      <c r="C301" s="32">
        <v>45520</v>
      </c>
      <c r="D301" s="31" t="s">
        <v>2767</v>
      </c>
      <c r="E301" s="31" t="s">
        <v>1</v>
      </c>
    </row>
    <row r="302" spans="1:5" ht="13" x14ac:dyDescent="0.15">
      <c r="A302" s="31" t="s">
        <v>3280</v>
      </c>
      <c r="B302" s="31" t="s">
        <v>3281</v>
      </c>
      <c r="C302" s="32">
        <v>45520</v>
      </c>
      <c r="D302" s="31" t="s">
        <v>2767</v>
      </c>
      <c r="E302" s="31" t="s">
        <v>1</v>
      </c>
    </row>
    <row r="303" spans="1:5" ht="13" x14ac:dyDescent="0.15">
      <c r="A303" s="31" t="s">
        <v>3282</v>
      </c>
      <c r="B303" s="31" t="s">
        <v>3283</v>
      </c>
      <c r="C303" s="32">
        <v>45534</v>
      </c>
      <c r="D303" s="31" t="s">
        <v>2767</v>
      </c>
      <c r="E303" s="31" t="s">
        <v>1</v>
      </c>
    </row>
    <row r="304" spans="1:5" ht="13" x14ac:dyDescent="0.15">
      <c r="A304" s="31" t="s">
        <v>3225</v>
      </c>
      <c r="B304" s="31" t="s">
        <v>3284</v>
      </c>
      <c r="C304" s="32">
        <v>45534</v>
      </c>
      <c r="D304" s="31" t="s">
        <v>2773</v>
      </c>
      <c r="E304" s="31" t="s">
        <v>12</v>
      </c>
    </row>
    <row r="305" spans="1:5" ht="13" x14ac:dyDescent="0.15">
      <c r="A305" s="31" t="s">
        <v>3285</v>
      </c>
      <c r="B305" s="31" t="s">
        <v>3286</v>
      </c>
      <c r="C305" s="32">
        <v>45534</v>
      </c>
      <c r="D305" s="31" t="s">
        <v>2767</v>
      </c>
      <c r="E305" s="31" t="s">
        <v>1</v>
      </c>
    </row>
    <row r="306" spans="1:5" ht="13" x14ac:dyDescent="0.15">
      <c r="A306" s="31" t="s">
        <v>3287</v>
      </c>
      <c r="B306" s="31" t="s">
        <v>3288</v>
      </c>
      <c r="C306" s="32">
        <v>45534</v>
      </c>
      <c r="D306" s="31" t="s">
        <v>2767</v>
      </c>
      <c r="E306" s="31" t="s">
        <v>1</v>
      </c>
    </row>
    <row r="307" spans="1:5" ht="13" x14ac:dyDescent="0.15">
      <c r="A307" s="31" t="s">
        <v>3289</v>
      </c>
      <c r="B307" s="31" t="s">
        <v>3290</v>
      </c>
      <c r="C307" s="32">
        <v>45534</v>
      </c>
      <c r="D307" s="31" t="s">
        <v>2767</v>
      </c>
      <c r="E307" s="31" t="s">
        <v>1</v>
      </c>
    </row>
    <row r="308" spans="1:5" ht="13" x14ac:dyDescent="0.15">
      <c r="A308" s="31" t="s">
        <v>3282</v>
      </c>
      <c r="B308" s="31" t="s">
        <v>3291</v>
      </c>
      <c r="C308" s="32">
        <v>45534</v>
      </c>
      <c r="D308" s="31" t="s">
        <v>2773</v>
      </c>
      <c r="E308" s="31" t="s">
        <v>1</v>
      </c>
    </row>
    <row r="309" spans="1:5" ht="13" x14ac:dyDescent="0.15">
      <c r="A309" s="31" t="s">
        <v>3292</v>
      </c>
      <c r="B309" s="31" t="s">
        <v>3293</v>
      </c>
      <c r="C309" s="32">
        <v>45534</v>
      </c>
      <c r="D309" s="31" t="s">
        <v>2767</v>
      </c>
      <c r="E309" s="31" t="s">
        <v>1</v>
      </c>
    </row>
    <row r="310" spans="1:5" ht="13" x14ac:dyDescent="0.15">
      <c r="A310" s="31" t="s">
        <v>3294</v>
      </c>
      <c r="B310" s="31" t="s">
        <v>3295</v>
      </c>
      <c r="C310" s="32">
        <v>45534</v>
      </c>
      <c r="D310" s="31" t="s">
        <v>2767</v>
      </c>
      <c r="E310" s="31" t="s">
        <v>1</v>
      </c>
    </row>
    <row r="311" spans="1:5" ht="13" x14ac:dyDescent="0.15">
      <c r="A311" s="31" t="s">
        <v>3296</v>
      </c>
      <c r="B311" s="31" t="s">
        <v>3297</v>
      </c>
      <c r="C311" s="32">
        <v>45534</v>
      </c>
      <c r="D311" s="31" t="s">
        <v>2767</v>
      </c>
      <c r="E311" s="31" t="s">
        <v>2</v>
      </c>
    </row>
    <row r="312" spans="1:5" ht="13" x14ac:dyDescent="0.15">
      <c r="A312" s="31" t="s">
        <v>3298</v>
      </c>
      <c r="B312" s="31" t="s">
        <v>3299</v>
      </c>
      <c r="C312" s="32">
        <v>45534</v>
      </c>
      <c r="D312" s="31" t="s">
        <v>2767</v>
      </c>
      <c r="E312" s="31" t="s">
        <v>2</v>
      </c>
    </row>
    <row r="313" spans="1:5" ht="13" x14ac:dyDescent="0.15">
      <c r="A313" s="31" t="s">
        <v>3300</v>
      </c>
      <c r="B313" s="31" t="s">
        <v>3301</v>
      </c>
      <c r="C313" s="32">
        <v>45548</v>
      </c>
      <c r="D313" s="31" t="s">
        <v>2767</v>
      </c>
      <c r="E313" s="31" t="s">
        <v>2</v>
      </c>
    </row>
    <row r="314" spans="1:5" ht="13" x14ac:dyDescent="0.15">
      <c r="A314" s="31" t="s">
        <v>3302</v>
      </c>
      <c r="B314" s="31" t="s">
        <v>3303</v>
      </c>
      <c r="C314" s="32">
        <v>45548</v>
      </c>
      <c r="D314" s="31" t="s">
        <v>2767</v>
      </c>
      <c r="E314" s="31" t="s">
        <v>2</v>
      </c>
    </row>
    <row r="315" spans="1:5" ht="13" x14ac:dyDescent="0.15">
      <c r="A315" s="31" t="s">
        <v>3304</v>
      </c>
      <c r="B315" s="31" t="s">
        <v>3305</v>
      </c>
      <c r="C315" s="32">
        <v>45548</v>
      </c>
      <c r="D315" s="31" t="s">
        <v>2773</v>
      </c>
      <c r="E315" s="31" t="s">
        <v>2</v>
      </c>
    </row>
    <row r="316" spans="1:5" ht="13" x14ac:dyDescent="0.15">
      <c r="A316" s="31" t="s">
        <v>3306</v>
      </c>
      <c r="B316" s="31" t="s">
        <v>3307</v>
      </c>
      <c r="C316" s="32">
        <v>45548</v>
      </c>
      <c r="D316" s="31" t="s">
        <v>2773</v>
      </c>
      <c r="E316" s="31" t="s">
        <v>2</v>
      </c>
    </row>
    <row r="317" spans="1:5" ht="13" x14ac:dyDescent="0.15">
      <c r="A317" s="31" t="s">
        <v>3308</v>
      </c>
      <c r="B317" s="31" t="s">
        <v>3309</v>
      </c>
      <c r="C317" s="32">
        <v>45548</v>
      </c>
      <c r="D317" s="31" t="s">
        <v>2767</v>
      </c>
      <c r="E317" s="31" t="s">
        <v>1</v>
      </c>
    </row>
    <row r="318" spans="1:5" ht="13" x14ac:dyDescent="0.15">
      <c r="A318" s="31" t="s">
        <v>3310</v>
      </c>
      <c r="B318" s="31" t="s">
        <v>3311</v>
      </c>
      <c r="C318" s="32">
        <v>45548</v>
      </c>
      <c r="D318" s="31" t="s">
        <v>2767</v>
      </c>
      <c r="E318" s="31" t="s">
        <v>1</v>
      </c>
    </row>
    <row r="319" spans="1:5" ht="13" x14ac:dyDescent="0.15">
      <c r="A319" s="31" t="s">
        <v>3312</v>
      </c>
      <c r="B319" s="31" t="s">
        <v>3313</v>
      </c>
      <c r="C319" s="32">
        <v>45548</v>
      </c>
      <c r="D319" s="31" t="s">
        <v>2767</v>
      </c>
      <c r="E319" s="31" t="s">
        <v>1</v>
      </c>
    </row>
    <row r="320" spans="1:5" ht="13" x14ac:dyDescent="0.15">
      <c r="A320" s="31" t="s">
        <v>3298</v>
      </c>
      <c r="B320" s="31" t="s">
        <v>3314</v>
      </c>
      <c r="C320" s="32">
        <v>45548</v>
      </c>
      <c r="D320" s="31" t="s">
        <v>2773</v>
      </c>
      <c r="E320" s="31" t="s">
        <v>2</v>
      </c>
    </row>
    <row r="321" spans="1:5" ht="13" x14ac:dyDescent="0.15">
      <c r="A321" s="31" t="s">
        <v>3315</v>
      </c>
      <c r="B321" s="31" t="s">
        <v>3316</v>
      </c>
      <c r="C321" s="32">
        <v>45548</v>
      </c>
      <c r="D321" s="31" t="s">
        <v>2767</v>
      </c>
      <c r="E321" s="31" t="s">
        <v>2</v>
      </c>
    </row>
    <row r="322" spans="1:5" ht="13" x14ac:dyDescent="0.15">
      <c r="A322" s="31" t="s">
        <v>3278</v>
      </c>
      <c r="B322" s="31" t="s">
        <v>3317</v>
      </c>
      <c r="C322" s="32">
        <v>45574</v>
      </c>
      <c r="D322" s="31" t="s">
        <v>2773</v>
      </c>
      <c r="E322" s="31" t="s">
        <v>1</v>
      </c>
    </row>
    <row r="323" spans="1:5" ht="13" x14ac:dyDescent="0.15">
      <c r="A323" s="31" t="s">
        <v>3318</v>
      </c>
      <c r="B323" s="31" t="s">
        <v>3319</v>
      </c>
      <c r="C323" s="32">
        <v>45574</v>
      </c>
      <c r="D323" s="31" t="s">
        <v>2773</v>
      </c>
      <c r="E323" s="31" t="s">
        <v>1</v>
      </c>
    </row>
    <row r="324" spans="1:5" ht="13" x14ac:dyDescent="0.15">
      <c r="A324" s="31" t="s">
        <v>3294</v>
      </c>
      <c r="B324" s="31" t="s">
        <v>3320</v>
      </c>
      <c r="C324" s="32">
        <v>45574</v>
      </c>
      <c r="D324" s="31" t="s">
        <v>2773</v>
      </c>
      <c r="E324" s="31" t="s">
        <v>1</v>
      </c>
    </row>
    <row r="325" spans="1:5" ht="13" x14ac:dyDescent="0.15">
      <c r="A325" s="31" t="s">
        <v>3321</v>
      </c>
      <c r="B325" s="31" t="s">
        <v>3322</v>
      </c>
      <c r="C325" s="32">
        <v>45574</v>
      </c>
      <c r="D325" s="31" t="s">
        <v>2767</v>
      </c>
      <c r="E325" s="31" t="s">
        <v>1</v>
      </c>
    </row>
    <row r="326" spans="1:5" ht="13" x14ac:dyDescent="0.15">
      <c r="A326" s="31" t="s">
        <v>3323</v>
      </c>
      <c r="B326" s="31" t="s">
        <v>3324</v>
      </c>
      <c r="C326" s="32">
        <v>45574</v>
      </c>
      <c r="D326" s="31" t="s">
        <v>2767</v>
      </c>
      <c r="E326" s="31" t="s">
        <v>1</v>
      </c>
    </row>
    <row r="327" spans="1:5" ht="13" x14ac:dyDescent="0.15">
      <c r="A327" s="31" t="s">
        <v>3325</v>
      </c>
      <c r="B327" s="31" t="s">
        <v>3326</v>
      </c>
      <c r="C327" s="32">
        <v>45574</v>
      </c>
      <c r="D327" s="31" t="s">
        <v>2767</v>
      </c>
      <c r="E327" s="31" t="e">
        <v>#N/A</v>
      </c>
    </row>
    <row r="328" spans="1:5" ht="13" x14ac:dyDescent="0.15">
      <c r="A328" s="31" t="s">
        <v>3327</v>
      </c>
      <c r="B328" s="31" t="s">
        <v>3328</v>
      </c>
      <c r="C328" s="32">
        <v>45574</v>
      </c>
      <c r="D328" s="31" t="s">
        <v>2767</v>
      </c>
      <c r="E328" s="31" t="s">
        <v>1</v>
      </c>
    </row>
    <row r="329" spans="1:5" ht="13" x14ac:dyDescent="0.15">
      <c r="A329" s="31" t="s">
        <v>3329</v>
      </c>
      <c r="B329" s="31" t="s">
        <v>3330</v>
      </c>
      <c r="C329" s="32">
        <v>45574</v>
      </c>
      <c r="D329" s="31" t="s">
        <v>2767</v>
      </c>
      <c r="E329" s="31" t="s">
        <v>12</v>
      </c>
    </row>
    <row r="330" spans="1:5" ht="13" x14ac:dyDescent="0.15">
      <c r="A330" s="31" t="s">
        <v>3331</v>
      </c>
      <c r="B330" s="31" t="s">
        <v>3332</v>
      </c>
      <c r="C330" s="32">
        <v>45574</v>
      </c>
      <c r="D330" s="31" t="s">
        <v>2773</v>
      </c>
      <c r="E330" s="31" t="s">
        <v>28</v>
      </c>
    </row>
    <row r="331" spans="1:5" ht="13" x14ac:dyDescent="0.15">
      <c r="A331" s="31" t="s">
        <v>3333</v>
      </c>
      <c r="B331" s="31" t="s">
        <v>3334</v>
      </c>
      <c r="C331" s="32">
        <v>45595</v>
      </c>
      <c r="D331" s="31" t="s">
        <v>2767</v>
      </c>
      <c r="E331" s="31" t="s">
        <v>6</v>
      </c>
    </row>
    <row r="332" spans="1:5" ht="13" x14ac:dyDescent="0.15">
      <c r="A332" s="31" t="s">
        <v>3335</v>
      </c>
      <c r="B332" s="31" t="s">
        <v>3336</v>
      </c>
      <c r="C332" s="32">
        <v>45595</v>
      </c>
      <c r="D332" s="31" t="s">
        <v>2773</v>
      </c>
      <c r="E332" s="31" t="s">
        <v>2</v>
      </c>
    </row>
    <row r="333" spans="1:5" ht="13" x14ac:dyDescent="0.15">
      <c r="A333" s="31" t="s">
        <v>3337</v>
      </c>
      <c r="B333" s="31" t="s">
        <v>3338</v>
      </c>
      <c r="C333" s="32">
        <v>45595</v>
      </c>
      <c r="D333" s="31" t="s">
        <v>2767</v>
      </c>
      <c r="E333" s="31" t="s">
        <v>10</v>
      </c>
    </row>
    <row r="334" spans="1:5" ht="13" x14ac:dyDescent="0.15">
      <c r="A334" s="31" t="s">
        <v>3257</v>
      </c>
      <c r="B334" s="31" t="s">
        <v>3339</v>
      </c>
      <c r="C334" s="32">
        <v>45595</v>
      </c>
      <c r="D334" s="31" t="s">
        <v>2773</v>
      </c>
      <c r="E334" s="31" t="s">
        <v>11</v>
      </c>
    </row>
    <row r="335" spans="1:5" ht="13" x14ac:dyDescent="0.15">
      <c r="A335" s="31" t="s">
        <v>3331</v>
      </c>
      <c r="B335" s="31" t="s">
        <v>3340</v>
      </c>
      <c r="C335" s="32">
        <v>45595</v>
      </c>
      <c r="D335" s="31" t="s">
        <v>2767</v>
      </c>
      <c r="E335" s="31" t="s">
        <v>28</v>
      </c>
    </row>
    <row r="336" spans="1:5" ht="13" x14ac:dyDescent="0.15">
      <c r="A336" s="31" t="s">
        <v>3341</v>
      </c>
      <c r="B336" s="31" t="s">
        <v>3342</v>
      </c>
      <c r="C336" s="32">
        <v>45595</v>
      </c>
      <c r="D336" s="31" t="s">
        <v>2767</v>
      </c>
      <c r="E336" s="31" t="s">
        <v>10</v>
      </c>
    </row>
    <row r="337" spans="1:5" ht="13" x14ac:dyDescent="0.15">
      <c r="A337" s="31" t="s">
        <v>3318</v>
      </c>
      <c r="B337" s="31" t="s">
        <v>3343</v>
      </c>
      <c r="C337" s="32">
        <v>45595</v>
      </c>
      <c r="D337" s="31" t="s">
        <v>2767</v>
      </c>
      <c r="E337" s="31" t="s">
        <v>1</v>
      </c>
    </row>
    <row r="338" spans="1:5" ht="13" x14ac:dyDescent="0.15">
      <c r="A338" s="31" t="s">
        <v>3344</v>
      </c>
      <c r="B338" s="31" t="s">
        <v>3345</v>
      </c>
      <c r="C338" s="32">
        <v>45624</v>
      </c>
      <c r="D338" s="31" t="s">
        <v>2773</v>
      </c>
      <c r="E338" s="31" t="s">
        <v>10</v>
      </c>
    </row>
    <row r="339" spans="1:5" ht="13" x14ac:dyDescent="0.15">
      <c r="A339" s="31" t="s">
        <v>3341</v>
      </c>
      <c r="B339" s="31" t="s">
        <v>3346</v>
      </c>
      <c r="C339" s="32">
        <v>45624</v>
      </c>
      <c r="D339" s="31" t="s">
        <v>2773</v>
      </c>
      <c r="E339" s="31" t="s">
        <v>10</v>
      </c>
    </row>
    <row r="340" spans="1:5" ht="13" x14ac:dyDescent="0.15">
      <c r="A340" s="31" t="s">
        <v>3347</v>
      </c>
      <c r="B340" s="31" t="s">
        <v>3348</v>
      </c>
      <c r="C340" s="32">
        <v>45624</v>
      </c>
      <c r="D340" s="31" t="s">
        <v>2767</v>
      </c>
      <c r="E340" s="31" t="s">
        <v>40</v>
      </c>
    </row>
    <row r="341" spans="1:5" ht="13" x14ac:dyDescent="0.15">
      <c r="A341" s="31" t="s">
        <v>3349</v>
      </c>
      <c r="B341" s="31" t="s">
        <v>3350</v>
      </c>
      <c r="C341" s="32">
        <v>45624</v>
      </c>
      <c r="D341" s="31" t="s">
        <v>2767</v>
      </c>
      <c r="E341" s="31" t="s">
        <v>8</v>
      </c>
    </row>
    <row r="342" spans="1:5" ht="13" x14ac:dyDescent="0.15">
      <c r="A342" s="31" t="s">
        <v>3351</v>
      </c>
      <c r="B342" s="31" t="s">
        <v>3352</v>
      </c>
      <c r="C342" s="32">
        <v>45624</v>
      </c>
      <c r="D342" s="31" t="s">
        <v>2767</v>
      </c>
      <c r="E342" s="31" t="s">
        <v>1</v>
      </c>
    </row>
    <row r="343" spans="1:5" ht="13" x14ac:dyDescent="0.15">
      <c r="A343" s="31" t="s">
        <v>3287</v>
      </c>
      <c r="B343" s="31" t="s">
        <v>3353</v>
      </c>
      <c r="C343" s="32">
        <v>45624</v>
      </c>
      <c r="D343" s="31" t="s">
        <v>2773</v>
      </c>
      <c r="E343" s="31" t="s">
        <v>1</v>
      </c>
    </row>
    <row r="344" spans="1:5" ht="13" x14ac:dyDescent="0.15">
      <c r="A344" s="31" t="s">
        <v>3354</v>
      </c>
      <c r="B344" s="31" t="s">
        <v>3355</v>
      </c>
      <c r="C344" s="32">
        <v>45624</v>
      </c>
      <c r="D344" s="31" t="s">
        <v>2767</v>
      </c>
      <c r="E344" s="31" t="s">
        <v>10</v>
      </c>
    </row>
    <row r="345" spans="1:5" ht="13" x14ac:dyDescent="0.15">
      <c r="A345" s="31" t="s">
        <v>3356</v>
      </c>
      <c r="B345" s="31" t="s">
        <v>3357</v>
      </c>
      <c r="C345" s="32">
        <v>45624</v>
      </c>
      <c r="D345" s="31" t="s">
        <v>2773</v>
      </c>
      <c r="E345" s="31" t="s">
        <v>10</v>
      </c>
    </row>
    <row r="346" spans="1:5" ht="13" x14ac:dyDescent="0.15">
      <c r="A346" s="31" t="s">
        <v>3259</v>
      </c>
      <c r="B346" s="31" t="s">
        <v>3358</v>
      </c>
      <c r="C346" s="32">
        <v>45624</v>
      </c>
      <c r="D346" s="31" t="s">
        <v>2773</v>
      </c>
      <c r="E346" s="31" t="s">
        <v>2</v>
      </c>
    </row>
    <row r="347" spans="1:5" ht="13" x14ac:dyDescent="0.15">
      <c r="A347" s="31" t="s">
        <v>3359</v>
      </c>
      <c r="B347" s="31" t="s">
        <v>3360</v>
      </c>
      <c r="C347" s="32">
        <v>45624</v>
      </c>
      <c r="D347" s="31" t="s">
        <v>2773</v>
      </c>
      <c r="E347" s="31" t="s">
        <v>10</v>
      </c>
    </row>
    <row r="348" spans="1:5" ht="13" x14ac:dyDescent="0.15">
      <c r="A348" s="31" t="s">
        <v>3361</v>
      </c>
      <c r="B348" s="31" t="s">
        <v>3362</v>
      </c>
      <c r="C348" s="32">
        <v>45624</v>
      </c>
      <c r="D348" s="31" t="s">
        <v>2767</v>
      </c>
      <c r="E348" s="31" t="s">
        <v>1</v>
      </c>
    </row>
    <row r="349" spans="1:5" ht="13" x14ac:dyDescent="0.15">
      <c r="A349" s="31" t="s">
        <v>3363</v>
      </c>
      <c r="B349" s="31" t="s">
        <v>3364</v>
      </c>
      <c r="C349" s="32">
        <v>45624</v>
      </c>
      <c r="D349" s="31" t="s">
        <v>2767</v>
      </c>
      <c r="E349" s="31" t="s">
        <v>1</v>
      </c>
    </row>
    <row r="350" spans="1:5" ht="13" x14ac:dyDescent="0.15">
      <c r="A350" s="31" t="s">
        <v>3365</v>
      </c>
      <c r="B350" s="31" t="s">
        <v>3366</v>
      </c>
      <c r="C350" s="31"/>
      <c r="D350" s="31" t="s">
        <v>2773</v>
      </c>
      <c r="E350" s="31" t="s">
        <v>8</v>
      </c>
    </row>
    <row r="351" spans="1:5" ht="13" x14ac:dyDescent="0.15">
      <c r="A351" s="31" t="s">
        <v>3367</v>
      </c>
      <c r="B351" s="31" t="s">
        <v>3368</v>
      </c>
      <c r="C351" s="31"/>
      <c r="D351" s="31" t="s">
        <v>2767</v>
      </c>
      <c r="E351" s="31" t="s">
        <v>1</v>
      </c>
    </row>
    <row r="352" spans="1:5" ht="13" x14ac:dyDescent="0.15">
      <c r="A352" s="31" t="s">
        <v>3369</v>
      </c>
      <c r="B352" s="31" t="s">
        <v>3370</v>
      </c>
      <c r="C352" s="31"/>
      <c r="D352" s="31" t="s">
        <v>2767</v>
      </c>
      <c r="E352" s="31" t="s">
        <v>6</v>
      </c>
    </row>
    <row r="353" spans="1:5" ht="13" x14ac:dyDescent="0.15">
      <c r="A353" s="31" t="s">
        <v>3371</v>
      </c>
      <c r="B353" s="31" t="s">
        <v>3372</v>
      </c>
      <c r="C353" s="31"/>
      <c r="D353" s="31" t="s">
        <v>2767</v>
      </c>
      <c r="E353" s="31" t="s">
        <v>1</v>
      </c>
    </row>
    <row r="354" spans="1:5" ht="13" x14ac:dyDescent="0.15">
      <c r="A354" s="31" t="s">
        <v>3373</v>
      </c>
      <c r="B354" s="31" t="s">
        <v>3374</v>
      </c>
      <c r="C354" s="31"/>
      <c r="D354" s="31" t="s">
        <v>2767</v>
      </c>
      <c r="E354" s="31" t="s">
        <v>1</v>
      </c>
    </row>
    <row r="355" spans="1:5" ht="13" x14ac:dyDescent="0.15">
      <c r="A355" s="4"/>
      <c r="B355" s="4"/>
      <c r="C355" s="3"/>
      <c r="D355" s="4"/>
    </row>
    <row r="356" spans="1:5" ht="13" x14ac:dyDescent="0.15">
      <c r="A356" s="4"/>
      <c r="B356" s="4"/>
      <c r="C356" s="3"/>
      <c r="D356" s="4"/>
    </row>
    <row r="357" spans="1:5" ht="13" x14ac:dyDescent="0.15">
      <c r="A357" s="4"/>
      <c r="B357" s="4"/>
      <c r="C357" s="3"/>
      <c r="D357" s="4"/>
    </row>
    <row r="358" spans="1:5" ht="13" x14ac:dyDescent="0.15">
      <c r="A358" s="4"/>
      <c r="B358" s="4"/>
      <c r="C358" s="3"/>
      <c r="D358" s="4"/>
    </row>
    <row r="359" spans="1:5" ht="13" x14ac:dyDescent="0.15">
      <c r="A359" s="4"/>
      <c r="B359" s="4"/>
      <c r="C359" s="3"/>
      <c r="D359" s="4"/>
    </row>
    <row r="360" spans="1:5" ht="13" x14ac:dyDescent="0.15">
      <c r="A360" s="4"/>
      <c r="B360" s="4"/>
      <c r="C360" s="3"/>
      <c r="D360" s="4"/>
    </row>
    <row r="361" spans="1:5" ht="13" x14ac:dyDescent="0.15">
      <c r="A361" s="4"/>
      <c r="B361" s="4"/>
      <c r="C361" s="3"/>
      <c r="D361" s="4"/>
    </row>
    <row r="362" spans="1:5" ht="13" x14ac:dyDescent="0.15">
      <c r="A362" s="4"/>
      <c r="B362" s="4"/>
      <c r="C362" s="3"/>
      <c r="D362" s="4"/>
    </row>
    <row r="363" spans="1:5" ht="13" x14ac:dyDescent="0.15">
      <c r="A363" s="4"/>
      <c r="B363" s="4"/>
      <c r="C363" s="3"/>
      <c r="D363" s="4"/>
    </row>
    <row r="364" spans="1:5" ht="13" x14ac:dyDescent="0.15">
      <c r="A364" s="4"/>
      <c r="B364" s="4"/>
      <c r="C364" s="3"/>
      <c r="D364" s="4"/>
    </row>
    <row r="365" spans="1:5" ht="13" x14ac:dyDescent="0.15">
      <c r="A365" s="4"/>
      <c r="B365" s="4"/>
      <c r="C365" s="3"/>
      <c r="D365" s="4"/>
    </row>
    <row r="366" spans="1:5" ht="13" x14ac:dyDescent="0.15">
      <c r="A366" s="4"/>
      <c r="B366" s="4"/>
      <c r="C366" s="3"/>
      <c r="D366" s="4"/>
    </row>
    <row r="367" spans="1:5" ht="13" x14ac:dyDescent="0.15">
      <c r="A367" s="4"/>
      <c r="B367" s="4"/>
      <c r="C367" s="3"/>
      <c r="D367" s="4"/>
    </row>
    <row r="368" spans="1:5" ht="13" x14ac:dyDescent="0.15">
      <c r="A368" s="4"/>
      <c r="B368" s="4"/>
      <c r="C368" s="3"/>
      <c r="D368" s="4"/>
    </row>
    <row r="369" spans="1:4" ht="13" x14ac:dyDescent="0.15">
      <c r="A369" s="4"/>
      <c r="B369" s="4"/>
      <c r="C369" s="3"/>
      <c r="D369" s="4"/>
    </row>
    <row r="370" spans="1:4" ht="13" x14ac:dyDescent="0.15">
      <c r="A370" s="4"/>
      <c r="B370" s="4"/>
      <c r="C370" s="3"/>
      <c r="D370" s="4"/>
    </row>
    <row r="371" spans="1:4" ht="13" x14ac:dyDescent="0.15">
      <c r="A371" s="4"/>
      <c r="B371" s="4"/>
      <c r="C371" s="3"/>
      <c r="D371" s="4"/>
    </row>
    <row r="372" spans="1:4" ht="13" x14ac:dyDescent="0.15">
      <c r="A372" s="4"/>
      <c r="B372" s="4"/>
      <c r="C372" s="3"/>
      <c r="D372" s="4"/>
    </row>
    <row r="373" spans="1:4" ht="13" x14ac:dyDescent="0.15">
      <c r="A373" s="4"/>
      <c r="B373" s="4"/>
      <c r="C373" s="3"/>
      <c r="D373" s="4"/>
    </row>
    <row r="374" spans="1:4" ht="13" x14ac:dyDescent="0.15">
      <c r="A374" s="4"/>
      <c r="B374" s="4"/>
      <c r="C374" s="3"/>
      <c r="D374" s="4"/>
    </row>
    <row r="375" spans="1:4" ht="13" x14ac:dyDescent="0.15">
      <c r="A375" s="4"/>
      <c r="B375" s="4"/>
      <c r="C375" s="3"/>
      <c r="D375" s="4"/>
    </row>
    <row r="376" spans="1:4" ht="13" x14ac:dyDescent="0.15">
      <c r="A376" s="4"/>
      <c r="B376" s="4"/>
      <c r="C376" s="3"/>
      <c r="D376" s="4"/>
    </row>
    <row r="377" spans="1:4" ht="13" x14ac:dyDescent="0.15">
      <c r="A377" s="4"/>
      <c r="B377" s="4"/>
      <c r="C377" s="3"/>
      <c r="D377" s="4"/>
    </row>
    <row r="378" spans="1:4" ht="13" x14ac:dyDescent="0.15">
      <c r="A378" s="4"/>
      <c r="B378" s="4"/>
      <c r="C378" s="3"/>
      <c r="D378" s="4"/>
    </row>
    <row r="379" spans="1:4" ht="13" x14ac:dyDescent="0.15">
      <c r="A379" s="4"/>
      <c r="B379" s="4"/>
      <c r="C379" s="3"/>
      <c r="D379" s="4"/>
    </row>
    <row r="380" spans="1:4" ht="13" x14ac:dyDescent="0.15">
      <c r="A380" s="4"/>
      <c r="B380" s="4"/>
      <c r="C380" s="3"/>
      <c r="D380" s="4"/>
    </row>
    <row r="381" spans="1:4" ht="13" x14ac:dyDescent="0.15">
      <c r="A381" s="4"/>
      <c r="B381" s="4"/>
      <c r="C381" s="3"/>
      <c r="D381" s="4"/>
    </row>
    <row r="382" spans="1:4" ht="13" x14ac:dyDescent="0.15">
      <c r="A382" s="4"/>
      <c r="B382" s="4"/>
      <c r="C382" s="3"/>
      <c r="D382" s="4"/>
    </row>
    <row r="383" spans="1:4" ht="13" x14ac:dyDescent="0.15">
      <c r="A383" s="4"/>
      <c r="B383" s="4"/>
      <c r="C383" s="3"/>
      <c r="D383" s="4"/>
    </row>
    <row r="384" spans="1:4" ht="13" x14ac:dyDescent="0.15">
      <c r="A384" s="4"/>
      <c r="B384" s="4"/>
      <c r="C384" s="3"/>
      <c r="D384" s="4"/>
    </row>
    <row r="385" spans="1:4" ht="13" x14ac:dyDescent="0.15">
      <c r="A385" s="4"/>
      <c r="B385" s="4"/>
      <c r="C385" s="3"/>
      <c r="D385" s="4"/>
    </row>
    <row r="386" spans="1:4" ht="13" x14ac:dyDescent="0.15">
      <c r="A386" s="4"/>
      <c r="B386" s="4"/>
      <c r="C386" s="3"/>
      <c r="D386" s="4"/>
    </row>
    <row r="387" spans="1:4" ht="13" x14ac:dyDescent="0.15">
      <c r="A387" s="4"/>
      <c r="B387" s="4"/>
      <c r="C387" s="3"/>
      <c r="D387" s="4"/>
    </row>
    <row r="388" spans="1:4" ht="13" x14ac:dyDescent="0.15">
      <c r="A388" s="4"/>
      <c r="B388" s="4"/>
      <c r="C388" s="3"/>
      <c r="D388" s="4"/>
    </row>
    <row r="389" spans="1:4" ht="13" x14ac:dyDescent="0.15">
      <c r="A389" s="4"/>
      <c r="B389" s="4"/>
      <c r="C389" s="3"/>
      <c r="D389" s="4"/>
    </row>
    <row r="390" spans="1:4" ht="13" x14ac:dyDescent="0.15">
      <c r="A390" s="4"/>
      <c r="B390" s="4"/>
      <c r="C390" s="3"/>
      <c r="D390" s="4"/>
    </row>
    <row r="391" spans="1:4" ht="13" x14ac:dyDescent="0.15">
      <c r="A391" s="4"/>
      <c r="B391" s="4"/>
      <c r="C391" s="3"/>
      <c r="D391" s="4"/>
    </row>
    <row r="392" spans="1:4" ht="13" x14ac:dyDescent="0.15">
      <c r="A392" s="4"/>
      <c r="B392" s="4"/>
      <c r="C392" s="3"/>
      <c r="D392" s="4"/>
    </row>
    <row r="393" spans="1:4" ht="13" x14ac:dyDescent="0.15">
      <c r="A393" s="4"/>
      <c r="B393" s="4"/>
      <c r="C393" s="3"/>
      <c r="D393" s="4"/>
    </row>
    <row r="394" spans="1:4" ht="13" x14ac:dyDescent="0.15">
      <c r="A394" s="4"/>
      <c r="B394" s="4"/>
      <c r="C394" s="3"/>
      <c r="D394" s="4"/>
    </row>
    <row r="395" spans="1:4" ht="13" x14ac:dyDescent="0.15">
      <c r="A395" s="4"/>
      <c r="B395" s="4"/>
      <c r="C395" s="3"/>
      <c r="D395" s="4"/>
    </row>
    <row r="396" spans="1:4" ht="13" x14ac:dyDescent="0.15">
      <c r="A396" s="4"/>
      <c r="B396" s="4"/>
      <c r="C396" s="3"/>
      <c r="D396" s="4"/>
    </row>
    <row r="397" spans="1:4" ht="13" x14ac:dyDescent="0.15">
      <c r="A397" s="4"/>
      <c r="B397" s="4"/>
      <c r="C397" s="3"/>
      <c r="D397" s="4"/>
    </row>
    <row r="398" spans="1:4" ht="13" x14ac:dyDescent="0.15">
      <c r="A398" s="4"/>
      <c r="B398" s="4"/>
      <c r="C398" s="3"/>
      <c r="D398" s="4"/>
    </row>
    <row r="399" spans="1:4" ht="13" x14ac:dyDescent="0.15">
      <c r="A399" s="4"/>
      <c r="B399" s="4"/>
      <c r="C399" s="3"/>
      <c r="D399" s="4"/>
    </row>
    <row r="400" spans="1:4" ht="13" x14ac:dyDescent="0.15">
      <c r="A400" s="4"/>
      <c r="B400" s="4"/>
      <c r="C400" s="3"/>
      <c r="D400" s="4"/>
    </row>
    <row r="401" spans="1:4" ht="13" x14ac:dyDescent="0.15">
      <c r="A401" s="4"/>
      <c r="B401" s="4"/>
      <c r="C401" s="3"/>
      <c r="D401" s="4"/>
    </row>
    <row r="402" spans="1:4" ht="13" x14ac:dyDescent="0.15">
      <c r="A402" s="4"/>
      <c r="B402" s="4"/>
      <c r="C402" s="3"/>
      <c r="D402" s="4"/>
    </row>
    <row r="403" spans="1:4" ht="13" x14ac:dyDescent="0.15">
      <c r="A403" s="4"/>
      <c r="B403" s="4"/>
      <c r="C403" s="3"/>
      <c r="D403" s="4"/>
    </row>
    <row r="404" spans="1:4" ht="13" x14ac:dyDescent="0.15">
      <c r="A404" s="4"/>
      <c r="B404" s="4"/>
      <c r="C404" s="3"/>
      <c r="D404" s="4"/>
    </row>
    <row r="405" spans="1:4" ht="13" x14ac:dyDescent="0.15">
      <c r="A405" s="4"/>
      <c r="B405" s="4"/>
      <c r="C405" s="3"/>
      <c r="D405" s="4"/>
    </row>
    <row r="406" spans="1:4" ht="13" x14ac:dyDescent="0.15">
      <c r="A406" s="4"/>
      <c r="B406" s="4"/>
      <c r="C406" s="3"/>
      <c r="D406" s="4"/>
    </row>
    <row r="407" spans="1:4" ht="13" x14ac:dyDescent="0.15">
      <c r="A407" s="4"/>
      <c r="B407" s="4"/>
      <c r="C407" s="3"/>
      <c r="D407" s="4"/>
    </row>
    <row r="408" spans="1:4" ht="13" x14ac:dyDescent="0.15">
      <c r="A408" s="4"/>
      <c r="B408" s="4"/>
      <c r="C408" s="3"/>
      <c r="D408" s="4"/>
    </row>
    <row r="409" spans="1:4" ht="13" x14ac:dyDescent="0.15">
      <c r="A409" s="4"/>
      <c r="B409" s="4"/>
      <c r="C409" s="3"/>
      <c r="D409" s="4"/>
    </row>
    <row r="410" spans="1:4" ht="13" x14ac:dyDescent="0.15">
      <c r="A410" s="4"/>
      <c r="B410" s="4"/>
      <c r="C410" s="3"/>
      <c r="D410" s="4"/>
    </row>
    <row r="411" spans="1:4" ht="13" x14ac:dyDescent="0.15">
      <c r="A411" s="4"/>
      <c r="B411" s="4"/>
      <c r="C411" s="3"/>
      <c r="D411" s="4"/>
    </row>
    <row r="412" spans="1:4" ht="13" x14ac:dyDescent="0.15">
      <c r="A412" s="4"/>
      <c r="B412" s="4"/>
      <c r="C412" s="3"/>
      <c r="D412" s="4"/>
    </row>
    <row r="413" spans="1:4" ht="13" x14ac:dyDescent="0.15">
      <c r="A413" s="4"/>
      <c r="B413" s="4"/>
      <c r="C413" s="3"/>
      <c r="D413" s="4"/>
    </row>
    <row r="414" spans="1:4" ht="13" x14ac:dyDescent="0.15">
      <c r="A414" s="4"/>
      <c r="B414" s="4"/>
      <c r="C414" s="3"/>
      <c r="D414" s="4"/>
    </row>
    <row r="415" spans="1:4" ht="13" x14ac:dyDescent="0.15">
      <c r="A415" s="4"/>
      <c r="B415" s="4"/>
      <c r="C415" s="3"/>
      <c r="D415" s="4"/>
    </row>
    <row r="416" spans="1:4" ht="13" x14ac:dyDescent="0.15">
      <c r="A416" s="4"/>
      <c r="B416" s="4"/>
      <c r="C416" s="3"/>
      <c r="D416" s="4"/>
    </row>
    <row r="417" spans="1:4" ht="13" x14ac:dyDescent="0.15">
      <c r="A417" s="4"/>
      <c r="B417" s="4"/>
      <c r="C417" s="3"/>
      <c r="D417" s="4"/>
    </row>
    <row r="418" spans="1:4" ht="13" x14ac:dyDescent="0.15">
      <c r="A418" s="4"/>
      <c r="B418" s="4"/>
      <c r="C418" s="3"/>
      <c r="D418" s="4"/>
    </row>
    <row r="419" spans="1:4" ht="13" x14ac:dyDescent="0.15">
      <c r="A419" s="4"/>
      <c r="B419" s="4"/>
      <c r="C419" s="3"/>
      <c r="D419" s="4"/>
    </row>
    <row r="420" spans="1:4" ht="13" x14ac:dyDescent="0.15">
      <c r="A420" s="4"/>
      <c r="B420" s="4"/>
      <c r="C420" s="3"/>
      <c r="D420" s="4"/>
    </row>
    <row r="421" spans="1:4" ht="13" x14ac:dyDescent="0.15">
      <c r="A421" s="4"/>
      <c r="B421" s="4"/>
      <c r="C421" s="3"/>
      <c r="D421" s="4"/>
    </row>
    <row r="422" spans="1:4" ht="13" x14ac:dyDescent="0.15">
      <c r="A422" s="4"/>
      <c r="B422" s="4"/>
      <c r="C422" s="3"/>
      <c r="D422" s="4"/>
    </row>
    <row r="423" spans="1:4" ht="13" x14ac:dyDescent="0.15">
      <c r="A423" s="4"/>
      <c r="B423" s="4"/>
      <c r="C423" s="3"/>
      <c r="D423" s="4"/>
    </row>
    <row r="424" spans="1:4" ht="13" x14ac:dyDescent="0.15">
      <c r="A424" s="4"/>
      <c r="B424" s="4"/>
      <c r="C424" s="3"/>
      <c r="D424" s="4"/>
    </row>
    <row r="425" spans="1:4" ht="13" x14ac:dyDescent="0.15">
      <c r="A425" s="4"/>
      <c r="B425" s="4"/>
      <c r="C425" s="3"/>
      <c r="D425" s="4"/>
    </row>
    <row r="426" spans="1:4" ht="13" x14ac:dyDescent="0.15">
      <c r="A426" s="4"/>
      <c r="B426" s="4"/>
      <c r="C426" s="3"/>
      <c r="D426" s="4"/>
    </row>
    <row r="427" spans="1:4" ht="13" x14ac:dyDescent="0.15">
      <c r="A427" s="4"/>
      <c r="B427" s="4"/>
      <c r="C427" s="3"/>
      <c r="D427" s="4"/>
    </row>
    <row r="428" spans="1:4" ht="13" x14ac:dyDescent="0.15">
      <c r="A428" s="4"/>
      <c r="B428" s="4"/>
      <c r="C428" s="3"/>
      <c r="D428" s="4"/>
    </row>
    <row r="429" spans="1:4" ht="13" x14ac:dyDescent="0.15">
      <c r="A429" s="4"/>
      <c r="B429" s="4"/>
      <c r="C429" s="3"/>
      <c r="D429" s="4"/>
    </row>
    <row r="430" spans="1:4" ht="13" x14ac:dyDescent="0.15">
      <c r="A430" s="4"/>
      <c r="B430" s="4"/>
      <c r="C430" s="3"/>
      <c r="D430" s="4"/>
    </row>
    <row r="431" spans="1:4" ht="13" x14ac:dyDescent="0.15">
      <c r="A431" s="4"/>
      <c r="B431" s="4"/>
      <c r="C431" s="3"/>
      <c r="D431" s="4"/>
    </row>
    <row r="432" spans="1:4" ht="13" x14ac:dyDescent="0.15">
      <c r="A432" s="4"/>
      <c r="B432" s="4"/>
      <c r="C432" s="3"/>
      <c r="D432" s="4"/>
    </row>
    <row r="433" spans="1:4" ht="13" x14ac:dyDescent="0.15">
      <c r="A433" s="4"/>
      <c r="B433" s="4"/>
      <c r="C433" s="3"/>
      <c r="D433" s="4"/>
    </row>
    <row r="434" spans="1:4" ht="13" x14ac:dyDescent="0.15">
      <c r="A434" s="4"/>
      <c r="B434" s="4"/>
      <c r="C434" s="3"/>
      <c r="D434" s="4"/>
    </row>
    <row r="435" spans="1:4" ht="13" x14ac:dyDescent="0.15">
      <c r="A435" s="4"/>
      <c r="B435" s="4"/>
      <c r="C435" s="3"/>
      <c r="D435" s="4"/>
    </row>
    <row r="436" spans="1:4" ht="13" x14ac:dyDescent="0.15">
      <c r="A436" s="4"/>
      <c r="B436" s="4"/>
      <c r="C436" s="3"/>
      <c r="D436" s="4"/>
    </row>
    <row r="437" spans="1:4" ht="13" x14ac:dyDescent="0.15">
      <c r="A437" s="4"/>
      <c r="B437" s="4"/>
      <c r="C437" s="3"/>
      <c r="D437" s="4"/>
    </row>
    <row r="438" spans="1:4" ht="13" x14ac:dyDescent="0.15">
      <c r="A438" s="4"/>
      <c r="B438" s="4"/>
      <c r="C438" s="3"/>
      <c r="D438" s="4"/>
    </row>
    <row r="439" spans="1:4" ht="13" x14ac:dyDescent="0.15">
      <c r="A439" s="4"/>
      <c r="B439" s="4"/>
      <c r="C439" s="3"/>
      <c r="D439" s="4"/>
    </row>
    <row r="440" spans="1:4" ht="13" x14ac:dyDescent="0.15">
      <c r="A440" s="4"/>
      <c r="B440" s="4"/>
      <c r="C440" s="3"/>
      <c r="D440" s="4"/>
    </row>
    <row r="441" spans="1:4" ht="13" x14ac:dyDescent="0.15">
      <c r="A441" s="4"/>
      <c r="B441" s="4"/>
      <c r="C441" s="3"/>
      <c r="D441" s="4"/>
    </row>
    <row r="442" spans="1:4" ht="13" x14ac:dyDescent="0.15">
      <c r="A442" s="4"/>
      <c r="B442" s="4"/>
      <c r="C442" s="3"/>
      <c r="D442" s="4"/>
    </row>
    <row r="443" spans="1:4" ht="13" x14ac:dyDescent="0.15">
      <c r="A443" s="4"/>
      <c r="B443" s="4"/>
      <c r="C443" s="3"/>
      <c r="D443" s="4"/>
    </row>
    <row r="444" spans="1:4" ht="13" x14ac:dyDescent="0.15">
      <c r="A444" s="4"/>
      <c r="B444" s="4"/>
      <c r="C444" s="3"/>
      <c r="D444" s="4"/>
    </row>
    <row r="445" spans="1:4" ht="13" x14ac:dyDescent="0.15">
      <c r="A445" s="4"/>
      <c r="B445" s="4"/>
      <c r="C445" s="3"/>
      <c r="D445" s="4"/>
    </row>
    <row r="446" spans="1:4" ht="13" x14ac:dyDescent="0.15">
      <c r="A446" s="4"/>
      <c r="B446" s="4"/>
      <c r="C446" s="3"/>
      <c r="D446" s="4"/>
    </row>
    <row r="447" spans="1:4" ht="13" x14ac:dyDescent="0.15">
      <c r="A447" s="4"/>
      <c r="B447" s="4"/>
      <c r="C447" s="3"/>
      <c r="D447" s="4"/>
    </row>
    <row r="448" spans="1:4" ht="13" x14ac:dyDescent="0.15">
      <c r="A448" s="4"/>
      <c r="B448" s="4"/>
      <c r="C448" s="3"/>
      <c r="D448" s="4"/>
    </row>
    <row r="449" spans="1:4" ht="13" x14ac:dyDescent="0.15">
      <c r="A449" s="4"/>
      <c r="B449" s="4"/>
      <c r="C449" s="3"/>
      <c r="D449" s="4"/>
    </row>
    <row r="450" spans="1:4" ht="13" x14ac:dyDescent="0.15">
      <c r="A450" s="4"/>
      <c r="B450" s="4"/>
      <c r="C450" s="3"/>
      <c r="D450" s="4"/>
    </row>
    <row r="451" spans="1:4" ht="13" x14ac:dyDescent="0.15">
      <c r="A451" s="4"/>
      <c r="B451" s="4"/>
      <c r="C451" s="3"/>
      <c r="D451" s="4"/>
    </row>
    <row r="452" spans="1:4" ht="13" x14ac:dyDescent="0.15">
      <c r="A452" s="4"/>
      <c r="B452" s="4"/>
      <c r="C452" s="3"/>
      <c r="D452" s="4"/>
    </row>
    <row r="453" spans="1:4" ht="13" x14ac:dyDescent="0.15">
      <c r="A453" s="4"/>
      <c r="B453" s="4"/>
      <c r="C453" s="3"/>
      <c r="D453" s="4"/>
    </row>
    <row r="454" spans="1:4" ht="13" x14ac:dyDescent="0.15">
      <c r="A454" s="4"/>
      <c r="B454" s="4"/>
      <c r="C454" s="3"/>
      <c r="D454" s="4"/>
    </row>
    <row r="455" spans="1:4" ht="13" x14ac:dyDescent="0.15">
      <c r="A455" s="4"/>
      <c r="B455" s="4"/>
      <c r="C455" s="3"/>
      <c r="D455" s="4"/>
    </row>
    <row r="456" spans="1:4" ht="13" x14ac:dyDescent="0.15">
      <c r="A456" s="4"/>
      <c r="B456" s="4"/>
      <c r="C456" s="3"/>
      <c r="D456" s="4"/>
    </row>
    <row r="457" spans="1:4" ht="13" x14ac:dyDescent="0.15">
      <c r="A457" s="4"/>
      <c r="B457" s="4"/>
      <c r="C457" s="3"/>
      <c r="D457" s="4"/>
    </row>
    <row r="458" spans="1:4" ht="13" x14ac:dyDescent="0.15">
      <c r="A458" s="4"/>
      <c r="B458" s="4"/>
      <c r="C458" s="3"/>
      <c r="D458" s="4"/>
    </row>
    <row r="459" spans="1:4" ht="13" x14ac:dyDescent="0.15">
      <c r="A459" s="4"/>
      <c r="B459" s="4"/>
      <c r="C459" s="3"/>
      <c r="D459" s="4"/>
    </row>
    <row r="460" spans="1:4" ht="13" x14ac:dyDescent="0.15">
      <c r="A460" s="4"/>
      <c r="B460" s="4"/>
      <c r="C460" s="3"/>
      <c r="D460" s="4"/>
    </row>
    <row r="461" spans="1:4" ht="13" x14ac:dyDescent="0.15">
      <c r="A461" s="4"/>
      <c r="B461" s="4"/>
      <c r="C461" s="3"/>
      <c r="D461" s="4"/>
    </row>
    <row r="462" spans="1:4" ht="13" x14ac:dyDescent="0.15">
      <c r="A462" s="4"/>
      <c r="B462" s="4"/>
      <c r="C462" s="3"/>
      <c r="D462" s="4"/>
    </row>
    <row r="463" spans="1:4" ht="13" x14ac:dyDescent="0.15">
      <c r="A463" s="4"/>
      <c r="B463" s="4"/>
      <c r="C463" s="3"/>
      <c r="D463" s="4"/>
    </row>
    <row r="464" spans="1:4" ht="13" x14ac:dyDescent="0.15">
      <c r="A464" s="4"/>
      <c r="B464" s="4"/>
      <c r="C464" s="3"/>
      <c r="D464" s="4"/>
    </row>
    <row r="465" spans="1:4" ht="13" x14ac:dyDescent="0.15">
      <c r="A465" s="4"/>
      <c r="B465" s="4"/>
      <c r="C465" s="3"/>
      <c r="D465" s="4"/>
    </row>
    <row r="466" spans="1:4" ht="13" x14ac:dyDescent="0.15">
      <c r="A466" s="4"/>
      <c r="B466" s="4"/>
      <c r="C466" s="3"/>
      <c r="D466" s="4"/>
    </row>
    <row r="467" spans="1:4" ht="13" x14ac:dyDescent="0.15">
      <c r="A467" s="4"/>
      <c r="B467" s="4"/>
      <c r="C467" s="3"/>
      <c r="D467" s="4"/>
    </row>
    <row r="468" spans="1:4" ht="13" x14ac:dyDescent="0.15">
      <c r="A468" s="4"/>
      <c r="B468" s="4"/>
      <c r="C468" s="3"/>
      <c r="D468" s="4"/>
    </row>
    <row r="469" spans="1:4" ht="13" x14ac:dyDescent="0.15">
      <c r="A469" s="4"/>
      <c r="B469" s="4"/>
      <c r="C469" s="3"/>
      <c r="D469" s="4"/>
    </row>
    <row r="470" spans="1:4" ht="13" x14ac:dyDescent="0.15">
      <c r="A470" s="4"/>
      <c r="B470" s="4"/>
      <c r="C470" s="3"/>
      <c r="D470" s="4"/>
    </row>
    <row r="471" spans="1:4" ht="13" x14ac:dyDescent="0.15">
      <c r="A471" s="4"/>
      <c r="B471" s="4"/>
      <c r="C471" s="3"/>
      <c r="D471" s="4"/>
    </row>
    <row r="472" spans="1:4" ht="13" x14ac:dyDescent="0.15">
      <c r="A472" s="4"/>
      <c r="B472" s="4"/>
      <c r="C472" s="3"/>
      <c r="D472" s="4"/>
    </row>
    <row r="473" spans="1:4" ht="13" x14ac:dyDescent="0.15">
      <c r="A473" s="4"/>
      <c r="B473" s="4"/>
      <c r="C473" s="3"/>
      <c r="D473" s="4"/>
    </row>
    <row r="474" spans="1:4" ht="13" x14ac:dyDescent="0.15">
      <c r="A474" s="4"/>
      <c r="B474" s="4"/>
      <c r="C474" s="3"/>
      <c r="D474" s="4"/>
    </row>
    <row r="475" spans="1:4" ht="13" x14ac:dyDescent="0.15">
      <c r="A475" s="4"/>
      <c r="B475" s="4"/>
      <c r="C475" s="3"/>
      <c r="D475" s="4"/>
    </row>
    <row r="476" spans="1:4" ht="13" x14ac:dyDescent="0.15">
      <c r="A476" s="4"/>
      <c r="B476" s="4"/>
      <c r="C476" s="3"/>
      <c r="D476" s="4"/>
    </row>
    <row r="477" spans="1:4" ht="13" x14ac:dyDescent="0.15">
      <c r="A477" s="4"/>
      <c r="B477" s="4"/>
      <c r="C477" s="3"/>
      <c r="D477" s="4"/>
    </row>
    <row r="478" spans="1:4" ht="13" x14ac:dyDescent="0.15">
      <c r="A478" s="4"/>
      <c r="B478" s="4"/>
      <c r="C478" s="3"/>
      <c r="D478" s="4"/>
    </row>
    <row r="479" spans="1:4" ht="13" x14ac:dyDescent="0.15">
      <c r="A479" s="4"/>
      <c r="B479" s="4"/>
      <c r="C479" s="3"/>
      <c r="D479" s="4"/>
    </row>
    <row r="480" spans="1:4" ht="13" x14ac:dyDescent="0.15">
      <c r="A480" s="4"/>
      <c r="B480" s="4"/>
      <c r="C480" s="3"/>
      <c r="D480" s="4"/>
    </row>
    <row r="481" spans="1:4" ht="13" x14ac:dyDescent="0.15">
      <c r="A481" s="4"/>
      <c r="B481" s="4"/>
      <c r="C481" s="3"/>
      <c r="D481" s="4"/>
    </row>
    <row r="482" spans="1:4" ht="13" x14ac:dyDescent="0.15">
      <c r="A482" s="4"/>
      <c r="B482" s="4"/>
      <c r="C482" s="3"/>
      <c r="D482" s="4"/>
    </row>
    <row r="483" spans="1:4" ht="13" x14ac:dyDescent="0.15">
      <c r="A483" s="4"/>
      <c r="B483" s="4"/>
      <c r="C483" s="3"/>
      <c r="D483" s="4"/>
    </row>
    <row r="484" spans="1:4" ht="13" x14ac:dyDescent="0.15">
      <c r="A484" s="4"/>
      <c r="B484" s="4"/>
      <c r="C484" s="3"/>
      <c r="D484" s="4"/>
    </row>
    <row r="485" spans="1:4" ht="13" x14ac:dyDescent="0.15">
      <c r="A485" s="4"/>
      <c r="B485" s="4"/>
      <c r="C485" s="3"/>
      <c r="D485" s="4"/>
    </row>
    <row r="486" spans="1:4" ht="13" x14ac:dyDescent="0.15">
      <c r="A486" s="4"/>
      <c r="B486" s="4"/>
      <c r="C486" s="3"/>
      <c r="D486" s="4"/>
    </row>
    <row r="487" spans="1:4" ht="13" x14ac:dyDescent="0.15">
      <c r="A487" s="4"/>
      <c r="B487" s="4"/>
      <c r="C487" s="3"/>
      <c r="D487" s="4"/>
    </row>
    <row r="488" spans="1:4" ht="13" x14ac:dyDescent="0.15">
      <c r="A488" s="4"/>
      <c r="B488" s="4"/>
      <c r="C488" s="3"/>
      <c r="D488" s="4"/>
    </row>
    <row r="489" spans="1:4" ht="13" x14ac:dyDescent="0.15">
      <c r="A489" s="4"/>
      <c r="B489" s="4"/>
      <c r="C489" s="3"/>
      <c r="D489" s="4"/>
    </row>
    <row r="490" spans="1:4" ht="13" x14ac:dyDescent="0.15">
      <c r="A490" s="4"/>
      <c r="B490" s="4"/>
      <c r="C490" s="3"/>
      <c r="D490" s="4"/>
    </row>
    <row r="491" spans="1:4" ht="13" x14ac:dyDescent="0.15">
      <c r="A491" s="4"/>
      <c r="B491" s="4"/>
      <c r="C491" s="3"/>
      <c r="D491" s="4"/>
    </row>
    <row r="492" spans="1:4" ht="13" x14ac:dyDescent="0.15">
      <c r="A492" s="4"/>
      <c r="B492" s="4"/>
      <c r="C492" s="3"/>
      <c r="D492" s="4"/>
    </row>
    <row r="493" spans="1:4" ht="13" x14ac:dyDescent="0.15">
      <c r="A493" s="4"/>
      <c r="B493" s="4"/>
      <c r="C493" s="3"/>
      <c r="D493" s="4"/>
    </row>
    <row r="494" spans="1:4" ht="13" x14ac:dyDescent="0.15">
      <c r="A494" s="4"/>
      <c r="B494" s="4"/>
      <c r="C494" s="3"/>
      <c r="D494" s="4"/>
    </row>
    <row r="495" spans="1:4" ht="13" x14ac:dyDescent="0.15">
      <c r="A495" s="4"/>
      <c r="B495" s="4"/>
      <c r="C495" s="3"/>
      <c r="D495" s="4"/>
    </row>
    <row r="496" spans="1:4" ht="13" x14ac:dyDescent="0.15">
      <c r="A496" s="4"/>
      <c r="B496" s="4"/>
      <c r="C496" s="3"/>
      <c r="D496" s="4"/>
    </row>
    <row r="497" spans="1:4" ht="13" x14ac:dyDescent="0.15">
      <c r="A497" s="4"/>
      <c r="B497" s="4"/>
      <c r="C497" s="3"/>
      <c r="D497" s="4"/>
    </row>
    <row r="498" spans="1:4" ht="13" x14ac:dyDescent="0.15">
      <c r="A498" s="4"/>
      <c r="B498" s="4"/>
      <c r="C498" s="3"/>
      <c r="D498" s="4"/>
    </row>
    <row r="499" spans="1:4" ht="13" x14ac:dyDescent="0.15">
      <c r="A499" s="4"/>
      <c r="B499" s="4"/>
      <c r="C499" s="3"/>
      <c r="D499" s="4"/>
    </row>
    <row r="500" spans="1:4" ht="13" x14ac:dyDescent="0.15">
      <c r="A500" s="4"/>
      <c r="B500" s="4"/>
      <c r="C500" s="3"/>
      <c r="D500" s="4"/>
    </row>
    <row r="501" spans="1:4" ht="13" x14ac:dyDescent="0.15">
      <c r="A501" s="4"/>
      <c r="B501" s="4"/>
      <c r="C501" s="3"/>
      <c r="D501" s="4"/>
    </row>
    <row r="502" spans="1:4" ht="13" x14ac:dyDescent="0.15">
      <c r="A502" s="4"/>
      <c r="B502" s="4"/>
      <c r="C502" s="3"/>
      <c r="D502" s="4"/>
    </row>
    <row r="503" spans="1:4" ht="13" x14ac:dyDescent="0.15">
      <c r="A503" s="4"/>
      <c r="B503" s="4"/>
      <c r="C503" s="3"/>
      <c r="D503" s="4"/>
    </row>
    <row r="504" spans="1:4" ht="13" x14ac:dyDescent="0.15">
      <c r="A504" s="4"/>
      <c r="B504" s="4"/>
      <c r="C504" s="3"/>
      <c r="D504" s="4"/>
    </row>
    <row r="505" spans="1:4" ht="13" x14ac:dyDescent="0.15">
      <c r="A505" s="4"/>
      <c r="B505" s="4"/>
      <c r="C505" s="3"/>
      <c r="D505" s="4"/>
    </row>
    <row r="506" spans="1:4" ht="13" x14ac:dyDescent="0.15">
      <c r="A506" s="4"/>
      <c r="B506" s="4"/>
      <c r="C506" s="3"/>
      <c r="D506" s="4"/>
    </row>
    <row r="507" spans="1:4" ht="13" x14ac:dyDescent="0.15">
      <c r="A507" s="4"/>
      <c r="B507" s="4"/>
      <c r="C507" s="3"/>
      <c r="D507" s="4"/>
    </row>
    <row r="508" spans="1:4" ht="13" x14ac:dyDescent="0.15">
      <c r="A508" s="4"/>
      <c r="B508" s="4"/>
      <c r="C508" s="3"/>
      <c r="D508" s="4"/>
    </row>
    <row r="509" spans="1:4" ht="13" x14ac:dyDescent="0.15">
      <c r="A509" s="4"/>
      <c r="B509" s="4"/>
      <c r="C509" s="3"/>
      <c r="D509" s="4"/>
    </row>
    <row r="510" spans="1:4" ht="13" x14ac:dyDescent="0.15">
      <c r="A510" s="4"/>
      <c r="B510" s="4"/>
      <c r="C510" s="3"/>
      <c r="D510" s="4"/>
    </row>
    <row r="511" spans="1:4" ht="13" x14ac:dyDescent="0.15">
      <c r="A511" s="4"/>
      <c r="B511" s="4"/>
      <c r="C511" s="3"/>
      <c r="D511" s="4"/>
    </row>
    <row r="512" spans="1:4" ht="13" x14ac:dyDescent="0.15">
      <c r="A512" s="4"/>
      <c r="B512" s="4"/>
      <c r="C512" s="3"/>
      <c r="D512" s="4"/>
    </row>
    <row r="513" spans="1:4" ht="13" x14ac:dyDescent="0.15">
      <c r="A513" s="4"/>
      <c r="B513" s="4"/>
      <c r="C513" s="3"/>
      <c r="D513" s="4"/>
    </row>
    <row r="514" spans="1:4" ht="13" x14ac:dyDescent="0.15">
      <c r="A514" s="4"/>
      <c r="B514" s="4"/>
      <c r="C514" s="3"/>
      <c r="D514" s="4"/>
    </row>
    <row r="515" spans="1:4" ht="13" x14ac:dyDescent="0.15">
      <c r="A515" s="4"/>
      <c r="B515" s="4"/>
      <c r="C515" s="3"/>
      <c r="D515" s="4"/>
    </row>
    <row r="516" spans="1:4" ht="13" x14ac:dyDescent="0.15">
      <c r="A516" s="4"/>
      <c r="B516" s="4"/>
      <c r="C516" s="3"/>
      <c r="D516" s="4"/>
    </row>
    <row r="517" spans="1:4" ht="13" x14ac:dyDescent="0.15">
      <c r="A517" s="4"/>
      <c r="B517" s="4"/>
      <c r="C517" s="3"/>
      <c r="D517" s="4"/>
    </row>
    <row r="518" spans="1:4" ht="13" x14ac:dyDescent="0.15">
      <c r="A518" s="4"/>
      <c r="B518" s="4"/>
      <c r="C518" s="3"/>
      <c r="D518" s="4"/>
    </row>
    <row r="519" spans="1:4" ht="13" x14ac:dyDescent="0.15">
      <c r="A519" s="4"/>
      <c r="B519" s="4"/>
      <c r="C519" s="3"/>
      <c r="D519" s="4"/>
    </row>
    <row r="520" spans="1:4" ht="13" x14ac:dyDescent="0.15">
      <c r="A520" s="4"/>
      <c r="B520" s="4"/>
      <c r="C520" s="3"/>
      <c r="D520" s="4"/>
    </row>
    <row r="521" spans="1:4" ht="13" x14ac:dyDescent="0.15">
      <c r="A521" s="4"/>
      <c r="B521" s="4"/>
      <c r="C521" s="3"/>
      <c r="D521" s="4"/>
    </row>
    <row r="522" spans="1:4" ht="13" x14ac:dyDescent="0.15">
      <c r="A522" s="4"/>
      <c r="B522" s="4"/>
      <c r="C522" s="3"/>
      <c r="D522" s="4"/>
    </row>
    <row r="523" spans="1:4" ht="13" x14ac:dyDescent="0.15">
      <c r="A523" s="4"/>
      <c r="B523" s="4"/>
      <c r="C523" s="3"/>
      <c r="D523" s="4"/>
    </row>
    <row r="524" spans="1:4" ht="13" x14ac:dyDescent="0.15">
      <c r="A524" s="4"/>
      <c r="B524" s="4"/>
      <c r="C524" s="3"/>
      <c r="D524" s="4"/>
    </row>
    <row r="525" spans="1:4" ht="13" x14ac:dyDescent="0.15">
      <c r="A525" s="4"/>
      <c r="B525" s="4"/>
      <c r="C525" s="3"/>
      <c r="D525" s="4"/>
    </row>
    <row r="526" spans="1:4" ht="13" x14ac:dyDescent="0.15">
      <c r="A526" s="4"/>
      <c r="B526" s="4"/>
      <c r="C526" s="3"/>
      <c r="D526" s="4"/>
    </row>
    <row r="527" spans="1:4" ht="13" x14ac:dyDescent="0.15">
      <c r="A527" s="4"/>
      <c r="B527" s="4"/>
      <c r="C527" s="3"/>
      <c r="D527" s="4"/>
    </row>
    <row r="528" spans="1:4" ht="13" x14ac:dyDescent="0.15">
      <c r="A528" s="4"/>
      <c r="B528" s="4"/>
      <c r="C528" s="3"/>
      <c r="D528" s="4"/>
    </row>
    <row r="529" spans="1:4" ht="13" x14ac:dyDescent="0.15">
      <c r="A529" s="4"/>
      <c r="B529" s="4"/>
      <c r="C529" s="3"/>
      <c r="D529" s="4"/>
    </row>
    <row r="530" spans="1:4" ht="13" x14ac:dyDescent="0.15">
      <c r="A530" s="4"/>
      <c r="B530" s="4"/>
      <c r="C530" s="3"/>
      <c r="D530" s="4"/>
    </row>
    <row r="531" spans="1:4" ht="13" x14ac:dyDescent="0.15">
      <c r="A531" s="4"/>
      <c r="B531" s="4"/>
      <c r="C531" s="3"/>
      <c r="D531" s="4"/>
    </row>
    <row r="532" spans="1:4" ht="13" x14ac:dyDescent="0.15">
      <c r="A532" s="4"/>
      <c r="B532" s="4"/>
      <c r="C532" s="3"/>
      <c r="D532" s="4"/>
    </row>
    <row r="533" spans="1:4" ht="13" x14ac:dyDescent="0.15">
      <c r="A533" s="4"/>
      <c r="B533" s="4"/>
      <c r="C533" s="3"/>
      <c r="D533" s="4"/>
    </row>
    <row r="534" spans="1:4" ht="13" x14ac:dyDescent="0.15">
      <c r="A534" s="4"/>
      <c r="B534" s="4"/>
      <c r="C534" s="3"/>
      <c r="D534" s="4"/>
    </row>
    <row r="535" spans="1:4" ht="13" x14ac:dyDescent="0.15">
      <c r="A535" s="4"/>
      <c r="B535" s="4"/>
      <c r="C535" s="3"/>
      <c r="D535" s="4"/>
    </row>
    <row r="536" spans="1:4" ht="13" x14ac:dyDescent="0.15">
      <c r="A536" s="4"/>
      <c r="B536" s="4"/>
      <c r="C536" s="3"/>
      <c r="D536" s="4"/>
    </row>
    <row r="537" spans="1:4" ht="13" x14ac:dyDescent="0.15">
      <c r="A537" s="4"/>
      <c r="B537" s="4"/>
      <c r="C537" s="3"/>
      <c r="D537" s="4"/>
    </row>
    <row r="538" spans="1:4" ht="13" x14ac:dyDescent="0.15">
      <c r="A538" s="4"/>
      <c r="B538" s="4"/>
      <c r="C538" s="3"/>
      <c r="D538" s="4"/>
    </row>
    <row r="539" spans="1:4" ht="13" x14ac:dyDescent="0.15">
      <c r="A539" s="4"/>
      <c r="B539" s="4"/>
      <c r="C539" s="3"/>
      <c r="D539" s="4"/>
    </row>
    <row r="540" spans="1:4" ht="13" x14ac:dyDescent="0.15">
      <c r="A540" s="4"/>
      <c r="B540" s="4"/>
      <c r="C540" s="3"/>
      <c r="D540" s="4"/>
    </row>
    <row r="541" spans="1:4" ht="13" x14ac:dyDescent="0.15">
      <c r="A541" s="4"/>
      <c r="B541" s="4"/>
      <c r="C541" s="3"/>
      <c r="D541" s="4"/>
    </row>
    <row r="542" spans="1:4" ht="13" x14ac:dyDescent="0.15">
      <c r="A542" s="4"/>
      <c r="B542" s="4"/>
      <c r="C542" s="3"/>
      <c r="D542" s="4"/>
    </row>
    <row r="543" spans="1:4" ht="13" x14ac:dyDescent="0.15">
      <c r="A543" s="4"/>
      <c r="B543" s="4"/>
      <c r="C543" s="3"/>
      <c r="D543" s="4"/>
    </row>
    <row r="544" spans="1:4" ht="13" x14ac:dyDescent="0.15">
      <c r="A544" s="4"/>
      <c r="B544" s="4"/>
      <c r="C544" s="3"/>
      <c r="D544" s="4"/>
    </row>
    <row r="545" spans="1:4" ht="13" x14ac:dyDescent="0.15">
      <c r="A545" s="4"/>
      <c r="B545" s="4"/>
      <c r="C545" s="3"/>
      <c r="D545" s="4"/>
    </row>
    <row r="546" spans="1:4" ht="13" x14ac:dyDescent="0.15">
      <c r="A546" s="4"/>
      <c r="B546" s="4"/>
      <c r="C546" s="3"/>
      <c r="D546" s="4"/>
    </row>
    <row r="547" spans="1:4" ht="13" x14ac:dyDescent="0.15">
      <c r="A547" s="4"/>
      <c r="B547" s="4"/>
      <c r="C547" s="3"/>
      <c r="D547" s="4"/>
    </row>
    <row r="548" spans="1:4" ht="13" x14ac:dyDescent="0.15">
      <c r="A548" s="4"/>
      <c r="B548" s="4"/>
      <c r="C548" s="3"/>
      <c r="D548" s="4"/>
    </row>
    <row r="549" spans="1:4" ht="13" x14ac:dyDescent="0.15">
      <c r="A549" s="4"/>
      <c r="B549" s="4"/>
      <c r="C549" s="3"/>
      <c r="D549" s="4"/>
    </row>
    <row r="550" spans="1:4" ht="13" x14ac:dyDescent="0.15">
      <c r="A550" s="4"/>
      <c r="B550" s="4"/>
      <c r="C550" s="3"/>
      <c r="D550" s="4"/>
    </row>
    <row r="551" spans="1:4" ht="13" x14ac:dyDescent="0.15">
      <c r="A551" s="4"/>
      <c r="B551" s="4"/>
      <c r="C551" s="3"/>
      <c r="D551" s="4"/>
    </row>
    <row r="552" spans="1:4" ht="13" x14ac:dyDescent="0.15">
      <c r="A552" s="4"/>
      <c r="B552" s="4"/>
      <c r="C552" s="3"/>
      <c r="D552" s="4"/>
    </row>
    <row r="553" spans="1:4" ht="13" x14ac:dyDescent="0.15">
      <c r="A553" s="4"/>
      <c r="B553" s="4"/>
      <c r="C553" s="3"/>
      <c r="D553" s="4"/>
    </row>
    <row r="554" spans="1:4" ht="13" x14ac:dyDescent="0.15">
      <c r="A554" s="4"/>
      <c r="B554" s="4"/>
      <c r="C554" s="3"/>
      <c r="D554" s="4"/>
    </row>
    <row r="555" spans="1:4" ht="13" x14ac:dyDescent="0.15">
      <c r="A555" s="4"/>
      <c r="B555" s="4"/>
      <c r="C555" s="3"/>
      <c r="D555" s="4"/>
    </row>
    <row r="556" spans="1:4" ht="13" x14ac:dyDescent="0.15">
      <c r="A556" s="4"/>
      <c r="B556" s="4"/>
      <c r="C556" s="3"/>
      <c r="D556" s="4"/>
    </row>
    <row r="557" spans="1:4" ht="13" x14ac:dyDescent="0.15">
      <c r="A557" s="4"/>
      <c r="B557" s="4"/>
      <c r="C557" s="3"/>
      <c r="D557" s="4"/>
    </row>
    <row r="558" spans="1:4" ht="13" x14ac:dyDescent="0.15">
      <c r="A558" s="4"/>
      <c r="B558" s="4"/>
      <c r="C558" s="3"/>
      <c r="D558" s="4"/>
    </row>
    <row r="559" spans="1:4" ht="13" x14ac:dyDescent="0.15">
      <c r="A559" s="4"/>
      <c r="B559" s="4"/>
      <c r="C559" s="3"/>
      <c r="D559" s="4"/>
    </row>
    <row r="560" spans="1:4" ht="13" x14ac:dyDescent="0.15">
      <c r="A560" s="4"/>
      <c r="B560" s="4"/>
      <c r="C560" s="3"/>
      <c r="D560" s="4"/>
    </row>
    <row r="561" spans="1:4" ht="13" x14ac:dyDescent="0.15">
      <c r="A561" s="4"/>
      <c r="B561" s="4"/>
      <c r="C561" s="3"/>
      <c r="D561" s="4"/>
    </row>
    <row r="562" spans="1:4" ht="13" x14ac:dyDescent="0.15">
      <c r="A562" s="4"/>
      <c r="B562" s="4"/>
      <c r="C562" s="3"/>
      <c r="D562" s="4"/>
    </row>
    <row r="563" spans="1:4" ht="13" x14ac:dyDescent="0.15">
      <c r="A563" s="4"/>
      <c r="B563" s="4"/>
      <c r="C563" s="3"/>
      <c r="D563" s="4"/>
    </row>
    <row r="564" spans="1:4" ht="13" x14ac:dyDescent="0.15">
      <c r="A564" s="4"/>
      <c r="B564" s="4"/>
      <c r="C564" s="3"/>
      <c r="D564" s="4"/>
    </row>
    <row r="565" spans="1:4" ht="13" x14ac:dyDescent="0.15">
      <c r="A565" s="4"/>
      <c r="B565" s="4"/>
      <c r="C565" s="3"/>
      <c r="D565" s="4"/>
    </row>
    <row r="566" spans="1:4" ht="13" x14ac:dyDescent="0.15">
      <c r="A566" s="4"/>
      <c r="B566" s="4"/>
      <c r="C566" s="3"/>
      <c r="D566" s="4"/>
    </row>
    <row r="567" spans="1:4" ht="13" x14ac:dyDescent="0.15">
      <c r="A567" s="4"/>
      <c r="B567" s="4"/>
      <c r="C567" s="3"/>
      <c r="D567" s="4"/>
    </row>
    <row r="568" spans="1:4" ht="13" x14ac:dyDescent="0.15">
      <c r="A568" s="4"/>
      <c r="B568" s="4"/>
      <c r="C568" s="3"/>
      <c r="D568" s="4"/>
    </row>
    <row r="569" spans="1:4" ht="13" x14ac:dyDescent="0.15">
      <c r="A569" s="4"/>
      <c r="B569" s="4"/>
      <c r="C569" s="3"/>
      <c r="D569" s="4"/>
    </row>
    <row r="570" spans="1:4" ht="13" x14ac:dyDescent="0.15">
      <c r="A570" s="4"/>
      <c r="B570" s="4"/>
      <c r="C570" s="3"/>
      <c r="D570" s="4"/>
    </row>
    <row r="571" spans="1:4" ht="13" x14ac:dyDescent="0.15">
      <c r="A571" s="4"/>
      <c r="B571" s="4"/>
      <c r="C571" s="3"/>
      <c r="D571" s="4"/>
    </row>
    <row r="572" spans="1:4" ht="13" x14ac:dyDescent="0.15">
      <c r="A572" s="4"/>
      <c r="B572" s="4"/>
      <c r="C572" s="3"/>
      <c r="D572" s="4"/>
    </row>
    <row r="573" spans="1:4" ht="13" x14ac:dyDescent="0.15">
      <c r="A573" s="4"/>
      <c r="B573" s="4"/>
      <c r="C573" s="3"/>
      <c r="D573" s="4"/>
    </row>
    <row r="574" spans="1:4" ht="13" x14ac:dyDescent="0.15">
      <c r="A574" s="4"/>
      <c r="B574" s="4"/>
      <c r="C574" s="3"/>
      <c r="D574" s="4"/>
    </row>
    <row r="575" spans="1:4" ht="13" x14ac:dyDescent="0.15">
      <c r="A575" s="4"/>
      <c r="B575" s="4"/>
      <c r="C575" s="3"/>
      <c r="D575" s="4"/>
    </row>
    <row r="576" spans="1:4" ht="13" x14ac:dyDescent="0.15">
      <c r="A576" s="4"/>
      <c r="B576" s="4"/>
      <c r="C576" s="3"/>
      <c r="D576" s="4"/>
    </row>
    <row r="577" spans="1:4" ht="13" x14ac:dyDescent="0.15">
      <c r="A577" s="4"/>
      <c r="B577" s="4"/>
      <c r="C577" s="3"/>
      <c r="D577" s="4"/>
    </row>
    <row r="578" spans="1:4" ht="13" x14ac:dyDescent="0.15">
      <c r="A578" s="4"/>
      <c r="B578" s="4"/>
      <c r="C578" s="3"/>
      <c r="D578" s="4"/>
    </row>
    <row r="579" spans="1:4" ht="13" x14ac:dyDescent="0.15">
      <c r="A579" s="4"/>
      <c r="B579" s="4"/>
      <c r="C579" s="3"/>
      <c r="D579" s="4"/>
    </row>
    <row r="580" spans="1:4" ht="13" x14ac:dyDescent="0.15">
      <c r="A580" s="4"/>
      <c r="B580" s="4"/>
      <c r="C580" s="3"/>
      <c r="D580" s="4"/>
    </row>
    <row r="581" spans="1:4" ht="13" x14ac:dyDescent="0.15">
      <c r="A581" s="4"/>
      <c r="B581" s="4"/>
      <c r="C581" s="3"/>
      <c r="D581" s="4"/>
    </row>
    <row r="582" spans="1:4" ht="13" x14ac:dyDescent="0.15">
      <c r="A582" s="4"/>
      <c r="B582" s="4"/>
      <c r="C582" s="3"/>
      <c r="D582" s="4"/>
    </row>
    <row r="583" spans="1:4" ht="13" x14ac:dyDescent="0.15">
      <c r="A583" s="4"/>
      <c r="B583" s="4"/>
      <c r="C583" s="3"/>
      <c r="D583" s="4"/>
    </row>
    <row r="584" spans="1:4" ht="13" x14ac:dyDescent="0.15">
      <c r="A584" s="4"/>
      <c r="B584" s="4"/>
      <c r="C584" s="3"/>
      <c r="D584" s="4"/>
    </row>
    <row r="585" spans="1:4" ht="13" x14ac:dyDescent="0.15">
      <c r="A585" s="4"/>
      <c r="B585" s="4"/>
      <c r="C585" s="3"/>
      <c r="D585" s="4"/>
    </row>
    <row r="586" spans="1:4" ht="13" x14ac:dyDescent="0.15">
      <c r="A586" s="4"/>
      <c r="B586" s="4"/>
      <c r="C586" s="3"/>
      <c r="D586" s="4"/>
    </row>
    <row r="587" spans="1:4" ht="13" x14ac:dyDescent="0.15">
      <c r="A587" s="4"/>
      <c r="B587" s="4"/>
      <c r="C587" s="3"/>
      <c r="D587" s="4"/>
    </row>
    <row r="588" spans="1:4" ht="13" x14ac:dyDescent="0.15">
      <c r="A588" s="4"/>
      <c r="B588" s="4"/>
      <c r="C588" s="3"/>
      <c r="D588" s="4"/>
    </row>
    <row r="589" spans="1:4" ht="13" x14ac:dyDescent="0.15">
      <c r="A589" s="4"/>
      <c r="B589" s="4"/>
      <c r="C589" s="3"/>
      <c r="D589" s="4"/>
    </row>
    <row r="590" spans="1:4" ht="13" x14ac:dyDescent="0.15">
      <c r="A590" s="4"/>
      <c r="B590" s="4"/>
      <c r="C590" s="3"/>
      <c r="D590" s="4"/>
    </row>
    <row r="591" spans="1:4" ht="13" x14ac:dyDescent="0.15">
      <c r="A591" s="4"/>
      <c r="B591" s="4"/>
      <c r="C591" s="3"/>
      <c r="D591" s="4"/>
    </row>
    <row r="592" spans="1:4" ht="13" x14ac:dyDescent="0.15">
      <c r="A592" s="4"/>
      <c r="B592" s="4"/>
      <c r="C592" s="3"/>
      <c r="D592" s="4"/>
    </row>
    <row r="593" spans="1:4" ht="13" x14ac:dyDescent="0.15">
      <c r="A593" s="4"/>
      <c r="B593" s="4"/>
      <c r="C593" s="3"/>
      <c r="D593" s="4"/>
    </row>
    <row r="594" spans="1:4" ht="13" x14ac:dyDescent="0.15">
      <c r="A594" s="4"/>
      <c r="B594" s="4"/>
      <c r="C594" s="3"/>
      <c r="D594" s="4"/>
    </row>
    <row r="595" spans="1:4" ht="13" x14ac:dyDescent="0.15">
      <c r="A595" s="4"/>
      <c r="B595" s="4"/>
      <c r="C595" s="3"/>
      <c r="D595" s="4"/>
    </row>
    <row r="596" spans="1:4" ht="13" x14ac:dyDescent="0.15">
      <c r="A596" s="4"/>
      <c r="B596" s="4"/>
      <c r="C596" s="3"/>
      <c r="D596" s="4"/>
    </row>
    <row r="597" spans="1:4" ht="13" x14ac:dyDescent="0.15">
      <c r="A597" s="4"/>
      <c r="B597" s="4"/>
      <c r="C597" s="3"/>
      <c r="D597" s="4"/>
    </row>
    <row r="598" spans="1:4" ht="13" x14ac:dyDescent="0.15">
      <c r="A598" s="4"/>
      <c r="B598" s="4"/>
      <c r="C598" s="3"/>
      <c r="D598" s="4"/>
    </row>
    <row r="599" spans="1:4" ht="13" x14ac:dyDescent="0.15">
      <c r="A599" s="4"/>
      <c r="B599" s="4"/>
      <c r="C599" s="3"/>
      <c r="D599" s="4"/>
    </row>
    <row r="600" spans="1:4" ht="13" x14ac:dyDescent="0.15">
      <c r="A600" s="4"/>
      <c r="B600" s="4"/>
      <c r="C600" s="3"/>
      <c r="D600" s="4"/>
    </row>
    <row r="601" spans="1:4" ht="13" x14ac:dyDescent="0.15">
      <c r="A601" s="4"/>
      <c r="B601" s="4"/>
      <c r="C601" s="3"/>
      <c r="D601" s="4"/>
    </row>
    <row r="602" spans="1:4" ht="13" x14ac:dyDescent="0.15">
      <c r="A602" s="4"/>
      <c r="B602" s="4"/>
      <c r="C602" s="3"/>
      <c r="D602" s="4"/>
    </row>
    <row r="603" spans="1:4" ht="13" x14ac:dyDescent="0.15">
      <c r="A603" s="4"/>
      <c r="B603" s="4"/>
      <c r="C603" s="3"/>
      <c r="D603" s="4"/>
    </row>
    <row r="604" spans="1:4" ht="13" x14ac:dyDescent="0.15">
      <c r="A604" s="4"/>
      <c r="B604" s="4"/>
      <c r="C604" s="3"/>
      <c r="D604" s="4"/>
    </row>
    <row r="605" spans="1:4" ht="13" x14ac:dyDescent="0.15">
      <c r="A605" s="4"/>
      <c r="B605" s="4"/>
      <c r="C605" s="3"/>
      <c r="D605" s="4"/>
    </row>
    <row r="606" spans="1:4" ht="13" x14ac:dyDescent="0.15">
      <c r="A606" s="4"/>
      <c r="B606" s="4"/>
      <c r="C606" s="3"/>
      <c r="D606" s="4"/>
    </row>
    <row r="607" spans="1:4" ht="13" x14ac:dyDescent="0.15">
      <c r="A607" s="4"/>
      <c r="B607" s="4"/>
      <c r="C607" s="3"/>
      <c r="D607" s="4"/>
    </row>
    <row r="608" spans="1:4" ht="13" x14ac:dyDescent="0.15">
      <c r="A608" s="4"/>
      <c r="B608" s="4"/>
      <c r="C608" s="3"/>
      <c r="D608" s="4"/>
    </row>
    <row r="609" spans="1:4" ht="13" x14ac:dyDescent="0.15">
      <c r="A609" s="4"/>
      <c r="B609" s="4"/>
      <c r="C609" s="3"/>
      <c r="D609" s="4"/>
    </row>
    <row r="610" spans="1:4" ht="13" x14ac:dyDescent="0.15">
      <c r="A610" s="4"/>
      <c r="B610" s="4"/>
      <c r="C610" s="3"/>
      <c r="D610" s="4"/>
    </row>
    <row r="611" spans="1:4" ht="13" x14ac:dyDescent="0.15">
      <c r="A611" s="4"/>
      <c r="B611" s="4"/>
      <c r="C611" s="3"/>
      <c r="D611" s="4"/>
    </row>
    <row r="612" spans="1:4" ht="13" x14ac:dyDescent="0.15">
      <c r="A612" s="4"/>
      <c r="B612" s="4"/>
      <c r="C612" s="3"/>
      <c r="D612" s="4"/>
    </row>
    <row r="613" spans="1:4" ht="13" x14ac:dyDescent="0.15">
      <c r="A613" s="4"/>
      <c r="B613" s="4"/>
      <c r="C613" s="3"/>
      <c r="D613" s="4"/>
    </row>
    <row r="614" spans="1:4" ht="13" x14ac:dyDescent="0.15">
      <c r="A614" s="4"/>
      <c r="B614" s="4"/>
      <c r="C614" s="3"/>
      <c r="D614" s="4"/>
    </row>
    <row r="615" spans="1:4" ht="13" x14ac:dyDescent="0.15">
      <c r="A615" s="4"/>
      <c r="B615" s="4"/>
      <c r="C615" s="3"/>
      <c r="D615" s="4"/>
    </row>
    <row r="616" spans="1:4" ht="13" x14ac:dyDescent="0.15">
      <c r="A616" s="4"/>
      <c r="B616" s="4"/>
      <c r="C616" s="3"/>
      <c r="D616" s="4"/>
    </row>
    <row r="617" spans="1:4" ht="13" x14ac:dyDescent="0.15">
      <c r="A617" s="4"/>
      <c r="B617" s="4"/>
      <c r="C617" s="3"/>
      <c r="D617" s="4"/>
    </row>
    <row r="618" spans="1:4" ht="13" x14ac:dyDescent="0.15">
      <c r="A618" s="4"/>
      <c r="B618" s="4"/>
      <c r="C618" s="3"/>
      <c r="D618" s="4"/>
    </row>
    <row r="619" spans="1:4" ht="13" x14ac:dyDescent="0.15">
      <c r="A619" s="4"/>
      <c r="B619" s="4"/>
      <c r="C619" s="3"/>
      <c r="D619" s="4"/>
    </row>
    <row r="620" spans="1:4" ht="13" x14ac:dyDescent="0.15">
      <c r="A620" s="4"/>
      <c r="B620" s="4"/>
      <c r="C620" s="3"/>
      <c r="D620" s="4"/>
    </row>
    <row r="621" spans="1:4" ht="13" x14ac:dyDescent="0.15">
      <c r="A621" s="4"/>
      <c r="B621" s="4"/>
      <c r="C621" s="3"/>
      <c r="D621" s="4"/>
    </row>
    <row r="622" spans="1:4" ht="13" x14ac:dyDescent="0.15">
      <c r="A622" s="4"/>
      <c r="B622" s="4"/>
      <c r="C622" s="3"/>
      <c r="D622" s="4"/>
    </row>
    <row r="623" spans="1:4" ht="13" x14ac:dyDescent="0.15">
      <c r="A623" s="4"/>
      <c r="B623" s="4"/>
      <c r="C623" s="3"/>
      <c r="D623" s="4"/>
    </row>
    <row r="624" spans="1:4" ht="13" x14ac:dyDescent="0.15">
      <c r="A624" s="4"/>
      <c r="B624" s="4"/>
      <c r="C624" s="3"/>
      <c r="D624" s="4"/>
    </row>
    <row r="625" spans="1:4" ht="13" x14ac:dyDescent="0.15">
      <c r="A625" s="4"/>
      <c r="B625" s="4"/>
      <c r="C625" s="3"/>
      <c r="D625" s="4"/>
    </row>
    <row r="626" spans="1:4" ht="13" x14ac:dyDescent="0.15">
      <c r="A626" s="4"/>
      <c r="B626" s="4"/>
      <c r="C626" s="3"/>
      <c r="D626" s="4"/>
    </row>
    <row r="627" spans="1:4" ht="13" x14ac:dyDescent="0.15">
      <c r="A627" s="4"/>
      <c r="B627" s="4"/>
      <c r="C627" s="3"/>
      <c r="D627" s="4"/>
    </row>
    <row r="628" spans="1:4" ht="13" x14ac:dyDescent="0.15">
      <c r="A628" s="4"/>
      <c r="B628" s="4"/>
      <c r="C628" s="3"/>
      <c r="D628" s="4"/>
    </row>
    <row r="629" spans="1:4" ht="13" x14ac:dyDescent="0.15">
      <c r="A629" s="4"/>
      <c r="B629" s="4"/>
      <c r="C629" s="3"/>
      <c r="D629" s="4"/>
    </row>
    <row r="630" spans="1:4" ht="13" x14ac:dyDescent="0.15">
      <c r="A630" s="4"/>
      <c r="B630" s="4"/>
      <c r="C630" s="3"/>
      <c r="D630" s="4"/>
    </row>
    <row r="631" spans="1:4" ht="13" x14ac:dyDescent="0.15">
      <c r="A631" s="4"/>
      <c r="B631" s="4"/>
      <c r="C631" s="3"/>
      <c r="D631" s="4"/>
    </row>
    <row r="632" spans="1:4" ht="13" x14ac:dyDescent="0.15">
      <c r="A632" s="4"/>
      <c r="B632" s="4"/>
      <c r="C632" s="3"/>
      <c r="D632" s="4"/>
    </row>
    <row r="633" spans="1:4" ht="13" x14ac:dyDescent="0.15">
      <c r="A633" s="4"/>
      <c r="B633" s="4"/>
      <c r="C633" s="3"/>
      <c r="D633" s="4"/>
    </row>
    <row r="634" spans="1:4" ht="13" x14ac:dyDescent="0.15">
      <c r="A634" s="4"/>
      <c r="B634" s="4"/>
      <c r="C634" s="3"/>
      <c r="D634" s="4"/>
    </row>
    <row r="635" spans="1:4" ht="13" x14ac:dyDescent="0.15">
      <c r="A635" s="4"/>
      <c r="B635" s="4"/>
      <c r="C635" s="3"/>
      <c r="D635" s="4"/>
    </row>
    <row r="636" spans="1:4" ht="13" x14ac:dyDescent="0.15">
      <c r="A636" s="4"/>
      <c r="B636" s="4"/>
      <c r="C636" s="3"/>
      <c r="D636" s="4"/>
    </row>
    <row r="637" spans="1:4" ht="13" x14ac:dyDescent="0.15">
      <c r="A637" s="4"/>
      <c r="B637" s="4"/>
      <c r="C637" s="3"/>
      <c r="D637" s="4"/>
    </row>
    <row r="638" spans="1:4" ht="13" x14ac:dyDescent="0.15">
      <c r="A638" s="4"/>
      <c r="B638" s="4"/>
      <c r="C638" s="3"/>
      <c r="D638" s="4"/>
    </row>
    <row r="639" spans="1:4" ht="13" x14ac:dyDescent="0.15">
      <c r="A639" s="4"/>
      <c r="B639" s="4"/>
      <c r="C639" s="3"/>
      <c r="D639" s="4"/>
    </row>
    <row r="640" spans="1:4" ht="13" x14ac:dyDescent="0.15">
      <c r="A640" s="4"/>
      <c r="B640" s="4"/>
      <c r="C640" s="3"/>
      <c r="D640" s="4"/>
    </row>
    <row r="641" spans="1:4" ht="13" x14ac:dyDescent="0.15">
      <c r="A641" s="4"/>
      <c r="B641" s="4"/>
      <c r="C641" s="3"/>
      <c r="D641" s="4"/>
    </row>
    <row r="642" spans="1:4" ht="13" x14ac:dyDescent="0.15">
      <c r="A642" s="4"/>
      <c r="B642" s="4"/>
      <c r="C642" s="3"/>
      <c r="D642" s="4"/>
    </row>
    <row r="643" spans="1:4" ht="13" x14ac:dyDescent="0.15">
      <c r="A643" s="4"/>
      <c r="B643" s="4"/>
      <c r="C643" s="3"/>
      <c r="D643" s="4"/>
    </row>
    <row r="644" spans="1:4" ht="13" x14ac:dyDescent="0.15">
      <c r="A644" s="4"/>
      <c r="B644" s="4"/>
      <c r="C644" s="3"/>
      <c r="D644" s="4"/>
    </row>
    <row r="645" spans="1:4" ht="13" x14ac:dyDescent="0.15">
      <c r="A645" s="4"/>
      <c r="B645" s="4"/>
      <c r="C645" s="3"/>
      <c r="D645" s="4"/>
    </row>
    <row r="646" spans="1:4" ht="13" x14ac:dyDescent="0.15">
      <c r="A646" s="4"/>
      <c r="B646" s="4"/>
      <c r="C646" s="3"/>
      <c r="D646" s="4"/>
    </row>
    <row r="647" spans="1:4" ht="13" x14ac:dyDescent="0.15">
      <c r="A647" s="4"/>
      <c r="B647" s="4"/>
      <c r="C647" s="3"/>
      <c r="D647" s="4"/>
    </row>
    <row r="648" spans="1:4" ht="13" x14ac:dyDescent="0.15">
      <c r="A648" s="4"/>
      <c r="B648" s="4"/>
      <c r="C648" s="3"/>
      <c r="D648" s="4"/>
    </row>
    <row r="649" spans="1:4" ht="13" x14ac:dyDescent="0.15">
      <c r="A649" s="4"/>
      <c r="B649" s="4"/>
      <c r="C649" s="3"/>
      <c r="D649" s="4"/>
    </row>
    <row r="650" spans="1:4" ht="13" x14ac:dyDescent="0.15">
      <c r="A650" s="4"/>
      <c r="B650" s="4"/>
      <c r="C650" s="3"/>
      <c r="D650" s="4"/>
    </row>
    <row r="651" spans="1:4" ht="13" x14ac:dyDescent="0.15">
      <c r="A651" s="4"/>
      <c r="B651" s="4"/>
      <c r="C651" s="3"/>
      <c r="D651" s="4"/>
    </row>
    <row r="652" spans="1:4" ht="13" x14ac:dyDescent="0.15">
      <c r="A652" s="4"/>
      <c r="B652" s="4"/>
      <c r="C652" s="3"/>
      <c r="D652" s="4"/>
    </row>
    <row r="653" spans="1:4" ht="13" x14ac:dyDescent="0.15">
      <c r="A653" s="4"/>
      <c r="B653" s="4"/>
      <c r="C653" s="3"/>
      <c r="D653" s="4"/>
    </row>
    <row r="654" spans="1:4" ht="13" x14ac:dyDescent="0.15">
      <c r="A654" s="4"/>
      <c r="B654" s="4"/>
      <c r="C654" s="3"/>
      <c r="D654" s="4"/>
    </row>
    <row r="655" spans="1:4" ht="13" x14ac:dyDescent="0.15">
      <c r="A655" s="4"/>
      <c r="B655" s="4"/>
      <c r="C655" s="3"/>
      <c r="D655" s="4"/>
    </row>
    <row r="656" spans="1:4" ht="13" x14ac:dyDescent="0.15">
      <c r="A656" s="4"/>
      <c r="B656" s="4"/>
      <c r="C656" s="3"/>
      <c r="D656" s="4"/>
    </row>
    <row r="657" spans="1:4" ht="13" x14ac:dyDescent="0.15">
      <c r="A657" s="4"/>
      <c r="B657" s="4"/>
      <c r="C657" s="3"/>
      <c r="D657" s="4"/>
    </row>
    <row r="658" spans="1:4" ht="13" x14ac:dyDescent="0.15">
      <c r="A658" s="4"/>
      <c r="B658" s="4"/>
      <c r="C658" s="3"/>
      <c r="D658" s="4"/>
    </row>
    <row r="659" spans="1:4" ht="13" x14ac:dyDescent="0.15">
      <c r="A659" s="4"/>
      <c r="B659" s="4"/>
      <c r="C659" s="3"/>
      <c r="D659" s="4"/>
    </row>
    <row r="660" spans="1:4" ht="13" x14ac:dyDescent="0.15">
      <c r="A660" s="4"/>
      <c r="B660" s="4"/>
      <c r="C660" s="3"/>
      <c r="D660" s="4"/>
    </row>
    <row r="661" spans="1:4" ht="13" x14ac:dyDescent="0.15">
      <c r="A661" s="4"/>
      <c r="B661" s="4"/>
      <c r="C661" s="3"/>
      <c r="D661" s="4"/>
    </row>
    <row r="662" spans="1:4" ht="13" x14ac:dyDescent="0.15">
      <c r="A662" s="4"/>
      <c r="B662" s="4"/>
      <c r="C662" s="3"/>
      <c r="D662" s="4"/>
    </row>
    <row r="663" spans="1:4" ht="13" x14ac:dyDescent="0.15">
      <c r="A663" s="4"/>
      <c r="B663" s="4"/>
      <c r="C663" s="3"/>
      <c r="D663" s="4"/>
    </row>
    <row r="664" spans="1:4" ht="13" x14ac:dyDescent="0.15">
      <c r="A664" s="4"/>
      <c r="B664" s="4"/>
      <c r="C664" s="3"/>
      <c r="D664" s="4"/>
    </row>
    <row r="665" spans="1:4" ht="13" x14ac:dyDescent="0.15">
      <c r="A665" s="4"/>
      <c r="B665" s="4"/>
      <c r="C665" s="3"/>
      <c r="D665" s="4"/>
    </row>
    <row r="666" spans="1:4" ht="13" x14ac:dyDescent="0.15">
      <c r="A666" s="4"/>
      <c r="B666" s="4"/>
      <c r="C666" s="3"/>
      <c r="D666" s="4"/>
    </row>
    <row r="667" spans="1:4" ht="13" x14ac:dyDescent="0.15">
      <c r="A667" s="4"/>
      <c r="B667" s="4"/>
      <c r="C667" s="3"/>
      <c r="D667" s="4"/>
    </row>
    <row r="668" spans="1:4" ht="13" x14ac:dyDescent="0.15">
      <c r="A668" s="4"/>
      <c r="B668" s="4"/>
      <c r="C668" s="3"/>
      <c r="D668" s="4"/>
    </row>
    <row r="669" spans="1:4" ht="13" x14ac:dyDescent="0.15">
      <c r="A669" s="4"/>
      <c r="B669" s="4"/>
      <c r="C669" s="3"/>
      <c r="D669" s="4"/>
    </row>
    <row r="670" spans="1:4" ht="13" x14ac:dyDescent="0.15">
      <c r="A670" s="4"/>
      <c r="B670" s="4"/>
      <c r="C670" s="3"/>
      <c r="D670" s="4"/>
    </row>
    <row r="671" spans="1:4" ht="13" x14ac:dyDescent="0.15">
      <c r="A671" s="4"/>
      <c r="B671" s="4"/>
      <c r="C671" s="3"/>
      <c r="D671" s="4"/>
    </row>
    <row r="672" spans="1:4" ht="13" x14ac:dyDescent="0.15">
      <c r="A672" s="4"/>
      <c r="B672" s="4"/>
      <c r="C672" s="3"/>
      <c r="D672" s="4"/>
    </row>
    <row r="673" spans="1:4" ht="13" x14ac:dyDescent="0.15">
      <c r="A673" s="4"/>
      <c r="B673" s="4"/>
      <c r="C673" s="3"/>
      <c r="D673" s="4"/>
    </row>
    <row r="674" spans="1:4" ht="13" x14ac:dyDescent="0.15">
      <c r="A674" s="4"/>
      <c r="B674" s="4"/>
      <c r="C674" s="3"/>
      <c r="D674" s="4"/>
    </row>
    <row r="675" spans="1:4" ht="13" x14ac:dyDescent="0.15">
      <c r="A675" s="4"/>
      <c r="B675" s="4"/>
      <c r="C675" s="3"/>
      <c r="D675" s="4"/>
    </row>
    <row r="676" spans="1:4" ht="13" x14ac:dyDescent="0.15">
      <c r="A676" s="4"/>
      <c r="B676" s="4"/>
      <c r="C676" s="3"/>
      <c r="D676" s="4"/>
    </row>
    <row r="677" spans="1:4" ht="13" x14ac:dyDescent="0.15">
      <c r="A677" s="4"/>
      <c r="B677" s="4"/>
      <c r="C677" s="3"/>
      <c r="D677" s="4"/>
    </row>
    <row r="678" spans="1:4" ht="13" x14ac:dyDescent="0.15">
      <c r="A678" s="4"/>
      <c r="B678" s="4"/>
      <c r="C678" s="3"/>
      <c r="D678" s="4"/>
    </row>
    <row r="679" spans="1:4" ht="13" x14ac:dyDescent="0.15">
      <c r="A679" s="4"/>
      <c r="B679" s="4"/>
      <c r="C679" s="3"/>
      <c r="D679" s="4"/>
    </row>
    <row r="680" spans="1:4" ht="13" x14ac:dyDescent="0.15">
      <c r="A680" s="4"/>
      <c r="B680" s="4"/>
      <c r="C680" s="3"/>
      <c r="D680" s="4"/>
    </row>
    <row r="681" spans="1:4" ht="13" x14ac:dyDescent="0.15">
      <c r="A681" s="4"/>
      <c r="B681" s="4"/>
      <c r="C681" s="3"/>
      <c r="D681" s="4"/>
    </row>
    <row r="682" spans="1:4" ht="13" x14ac:dyDescent="0.15">
      <c r="A682" s="4"/>
      <c r="B682" s="4"/>
      <c r="C682" s="3"/>
      <c r="D682" s="4"/>
    </row>
    <row r="683" spans="1:4" ht="13" x14ac:dyDescent="0.15">
      <c r="A683" s="4"/>
      <c r="B683" s="4"/>
      <c r="C683" s="3"/>
      <c r="D683" s="4"/>
    </row>
    <row r="684" spans="1:4" ht="13" x14ac:dyDescent="0.15">
      <c r="A684" s="4"/>
      <c r="B684" s="4"/>
      <c r="C684" s="3"/>
      <c r="D684" s="4"/>
    </row>
    <row r="685" spans="1:4" ht="13" x14ac:dyDescent="0.15">
      <c r="A685" s="4"/>
      <c r="B685" s="4"/>
      <c r="C685" s="3"/>
      <c r="D685" s="4"/>
    </row>
    <row r="686" spans="1:4" ht="13" x14ac:dyDescent="0.15">
      <c r="A686" s="4"/>
      <c r="B686" s="4"/>
      <c r="C686" s="3"/>
      <c r="D686" s="4"/>
    </row>
    <row r="687" spans="1:4" ht="13" x14ac:dyDescent="0.15">
      <c r="A687" s="4"/>
      <c r="B687" s="4"/>
      <c r="C687" s="3"/>
      <c r="D687" s="4"/>
    </row>
    <row r="688" spans="1:4" ht="13" x14ac:dyDescent="0.15">
      <c r="A688" s="4"/>
      <c r="B688" s="4"/>
      <c r="C688" s="3"/>
      <c r="D688" s="4"/>
    </row>
    <row r="689" spans="1:4" ht="13" x14ac:dyDescent="0.15">
      <c r="A689" s="4"/>
      <c r="B689" s="4"/>
      <c r="C689" s="3"/>
      <c r="D689" s="4"/>
    </row>
    <row r="690" spans="1:4" ht="13" x14ac:dyDescent="0.15">
      <c r="A690" s="4"/>
      <c r="B690" s="4"/>
      <c r="C690" s="3"/>
      <c r="D690" s="4"/>
    </row>
    <row r="691" spans="1:4" ht="13" x14ac:dyDescent="0.15">
      <c r="A691" s="4"/>
      <c r="B691" s="4"/>
      <c r="C691" s="3"/>
      <c r="D691" s="4"/>
    </row>
    <row r="692" spans="1:4" ht="13" x14ac:dyDescent="0.15">
      <c r="A692" s="4"/>
      <c r="B692" s="4"/>
      <c r="C692" s="3"/>
      <c r="D692" s="4"/>
    </row>
    <row r="693" spans="1:4" ht="13" x14ac:dyDescent="0.15">
      <c r="A693" s="4"/>
      <c r="B693" s="4"/>
      <c r="C693" s="3"/>
      <c r="D693" s="4"/>
    </row>
    <row r="694" spans="1:4" ht="13" x14ac:dyDescent="0.15">
      <c r="A694" s="4"/>
      <c r="B694" s="4"/>
      <c r="C694" s="3"/>
      <c r="D694" s="4"/>
    </row>
    <row r="695" spans="1:4" ht="13" x14ac:dyDescent="0.15">
      <c r="A695" s="4"/>
      <c r="B695" s="4"/>
      <c r="C695" s="3"/>
      <c r="D695" s="4"/>
    </row>
    <row r="696" spans="1:4" ht="13" x14ac:dyDescent="0.15">
      <c r="A696" s="4"/>
      <c r="B696" s="4"/>
      <c r="C696" s="3"/>
      <c r="D696" s="4"/>
    </row>
    <row r="697" spans="1:4" ht="13" x14ac:dyDescent="0.15">
      <c r="A697" s="4"/>
      <c r="B697" s="4"/>
      <c r="C697" s="3"/>
      <c r="D697" s="4"/>
    </row>
    <row r="698" spans="1:4" ht="13" x14ac:dyDescent="0.15">
      <c r="A698" s="4"/>
      <c r="B698" s="4"/>
      <c r="C698" s="3"/>
      <c r="D698" s="4"/>
    </row>
    <row r="699" spans="1:4" ht="13" x14ac:dyDescent="0.15">
      <c r="A699" s="4"/>
      <c r="B699" s="4"/>
      <c r="C699" s="3"/>
      <c r="D699" s="4"/>
    </row>
    <row r="700" spans="1:4" ht="13" x14ac:dyDescent="0.15">
      <c r="A700" s="4"/>
      <c r="B700" s="4"/>
      <c r="C700" s="3"/>
      <c r="D700" s="4"/>
    </row>
    <row r="701" spans="1:4" ht="13" x14ac:dyDescent="0.15">
      <c r="A701" s="4"/>
      <c r="B701" s="4"/>
      <c r="C701" s="3"/>
      <c r="D701" s="4"/>
    </row>
    <row r="702" spans="1:4" ht="13" x14ac:dyDescent="0.15">
      <c r="A702" s="4"/>
      <c r="B702" s="4"/>
      <c r="C702" s="3"/>
      <c r="D702" s="4"/>
    </row>
    <row r="703" spans="1:4" ht="13" x14ac:dyDescent="0.15">
      <c r="A703" s="4"/>
      <c r="B703" s="4"/>
      <c r="C703" s="3"/>
      <c r="D703" s="4"/>
    </row>
    <row r="704" spans="1:4" ht="13" x14ac:dyDescent="0.15">
      <c r="A704" s="4"/>
      <c r="B704" s="4"/>
      <c r="C704" s="3"/>
      <c r="D704" s="4"/>
    </row>
    <row r="705" spans="1:4" ht="13" x14ac:dyDescent="0.15">
      <c r="A705" s="4"/>
      <c r="B705" s="4"/>
      <c r="C705" s="3"/>
      <c r="D705" s="4"/>
    </row>
    <row r="706" spans="1:4" ht="13" x14ac:dyDescent="0.15">
      <c r="A706" s="4"/>
      <c r="B706" s="4"/>
      <c r="C706" s="3"/>
      <c r="D706" s="4"/>
    </row>
    <row r="707" spans="1:4" ht="13" x14ac:dyDescent="0.15">
      <c r="A707" s="4"/>
      <c r="B707" s="4"/>
      <c r="C707" s="3"/>
      <c r="D707" s="4"/>
    </row>
    <row r="708" spans="1:4" ht="13" x14ac:dyDescent="0.15">
      <c r="A708" s="4"/>
      <c r="B708" s="4"/>
      <c r="C708" s="3"/>
      <c r="D708" s="4"/>
    </row>
    <row r="709" spans="1:4" ht="13" x14ac:dyDescent="0.15">
      <c r="A709" s="4"/>
      <c r="B709" s="4"/>
      <c r="C709" s="3"/>
      <c r="D709" s="4"/>
    </row>
    <row r="710" spans="1:4" ht="13" x14ac:dyDescent="0.15">
      <c r="A710" s="4"/>
      <c r="B710" s="4"/>
      <c r="C710" s="3"/>
      <c r="D710" s="4"/>
    </row>
    <row r="711" spans="1:4" ht="13" x14ac:dyDescent="0.15">
      <c r="A711" s="4"/>
      <c r="B711" s="4"/>
      <c r="C711" s="3"/>
      <c r="D711" s="4"/>
    </row>
    <row r="712" spans="1:4" ht="13" x14ac:dyDescent="0.15">
      <c r="A712" s="4"/>
      <c r="B712" s="4"/>
      <c r="C712" s="3"/>
      <c r="D712" s="4"/>
    </row>
    <row r="713" spans="1:4" ht="13" x14ac:dyDescent="0.15">
      <c r="A713" s="4"/>
      <c r="B713" s="4"/>
      <c r="C713" s="3"/>
      <c r="D713" s="4"/>
    </row>
    <row r="714" spans="1:4" ht="13" x14ac:dyDescent="0.15">
      <c r="A714" s="4"/>
      <c r="B714" s="4"/>
      <c r="C714" s="3"/>
      <c r="D714" s="4"/>
    </row>
    <row r="715" spans="1:4" ht="13" x14ac:dyDescent="0.15">
      <c r="A715" s="4"/>
      <c r="B715" s="4"/>
      <c r="C715" s="3"/>
      <c r="D715" s="4"/>
    </row>
    <row r="716" spans="1:4" ht="13" x14ac:dyDescent="0.15">
      <c r="A716" s="4"/>
      <c r="B716" s="4"/>
      <c r="C716" s="3"/>
      <c r="D716" s="4"/>
    </row>
    <row r="717" spans="1:4" ht="13" x14ac:dyDescent="0.15">
      <c r="A717" s="4"/>
      <c r="B717" s="4"/>
      <c r="C717" s="3"/>
      <c r="D717" s="4"/>
    </row>
    <row r="718" spans="1:4" ht="13" x14ac:dyDescent="0.15">
      <c r="A718" s="4"/>
      <c r="B718" s="4"/>
      <c r="C718" s="3"/>
      <c r="D718" s="4"/>
    </row>
    <row r="719" spans="1:4" ht="13" x14ac:dyDescent="0.15">
      <c r="A719" s="4"/>
      <c r="B719" s="4"/>
      <c r="C719" s="3"/>
      <c r="D719" s="4"/>
    </row>
    <row r="720" spans="1:4" ht="13" x14ac:dyDescent="0.15">
      <c r="A720" s="4"/>
      <c r="B720" s="4"/>
      <c r="C720" s="3"/>
      <c r="D720" s="4"/>
    </row>
    <row r="721" spans="1:4" ht="13" x14ac:dyDescent="0.15">
      <c r="A721" s="4"/>
      <c r="B721" s="4"/>
      <c r="C721" s="3"/>
      <c r="D721" s="4"/>
    </row>
    <row r="722" spans="1:4" ht="13" x14ac:dyDescent="0.15">
      <c r="A722" s="4"/>
      <c r="B722" s="4"/>
      <c r="C722" s="3"/>
      <c r="D722" s="4"/>
    </row>
    <row r="723" spans="1:4" ht="13" x14ac:dyDescent="0.15">
      <c r="A723" s="4"/>
      <c r="B723" s="4"/>
      <c r="C723" s="3"/>
      <c r="D723" s="4"/>
    </row>
    <row r="724" spans="1:4" ht="13" x14ac:dyDescent="0.15">
      <c r="A724" s="4"/>
      <c r="B724" s="4"/>
      <c r="C724" s="3"/>
      <c r="D724" s="4"/>
    </row>
    <row r="725" spans="1:4" ht="13" x14ac:dyDescent="0.15">
      <c r="A725" s="4"/>
      <c r="B725" s="4"/>
      <c r="C725" s="3"/>
      <c r="D725" s="4"/>
    </row>
    <row r="726" spans="1:4" ht="13" x14ac:dyDescent="0.15">
      <c r="A726" s="4"/>
      <c r="B726" s="4"/>
      <c r="C726" s="3"/>
      <c r="D726" s="4"/>
    </row>
    <row r="727" spans="1:4" ht="13" x14ac:dyDescent="0.15">
      <c r="A727" s="4"/>
      <c r="B727" s="4"/>
      <c r="C727" s="3"/>
      <c r="D727" s="4"/>
    </row>
    <row r="728" spans="1:4" ht="13" x14ac:dyDescent="0.15">
      <c r="A728" s="4"/>
      <c r="B728" s="4"/>
      <c r="C728" s="3"/>
      <c r="D728" s="4"/>
    </row>
    <row r="729" spans="1:4" ht="13" x14ac:dyDescent="0.15">
      <c r="A729" s="4"/>
      <c r="B729" s="4"/>
      <c r="C729" s="3"/>
      <c r="D729" s="4"/>
    </row>
    <row r="730" spans="1:4" ht="13" x14ac:dyDescent="0.15">
      <c r="A730" s="4"/>
      <c r="B730" s="4"/>
      <c r="C730" s="3"/>
      <c r="D730" s="4"/>
    </row>
    <row r="731" spans="1:4" ht="13" x14ac:dyDescent="0.15">
      <c r="A731" s="4"/>
      <c r="B731" s="4"/>
      <c r="C731" s="3"/>
      <c r="D731" s="4"/>
    </row>
    <row r="732" spans="1:4" ht="13" x14ac:dyDescent="0.15">
      <c r="A732" s="4"/>
      <c r="B732" s="4"/>
      <c r="C732" s="3"/>
      <c r="D732" s="4"/>
    </row>
    <row r="733" spans="1:4" ht="13" x14ac:dyDescent="0.15">
      <c r="A733" s="4"/>
      <c r="B733" s="4"/>
      <c r="C733" s="3"/>
      <c r="D733" s="4"/>
    </row>
    <row r="734" spans="1:4" ht="13" x14ac:dyDescent="0.15">
      <c r="A734" s="4"/>
      <c r="B734" s="4"/>
      <c r="C734" s="3"/>
      <c r="D734" s="4"/>
    </row>
    <row r="735" spans="1:4" ht="13" x14ac:dyDescent="0.15">
      <c r="A735" s="4"/>
      <c r="B735" s="4"/>
      <c r="C735" s="3"/>
      <c r="D735" s="4"/>
    </row>
    <row r="736" spans="1:4" ht="13" x14ac:dyDescent="0.15">
      <c r="A736" s="4"/>
      <c r="B736" s="4"/>
      <c r="C736" s="3"/>
      <c r="D736" s="4"/>
    </row>
    <row r="737" spans="1:4" ht="13" x14ac:dyDescent="0.15">
      <c r="A737" s="4"/>
      <c r="B737" s="4"/>
      <c r="C737" s="3"/>
      <c r="D737" s="4"/>
    </row>
    <row r="738" spans="1:4" ht="13" x14ac:dyDescent="0.15">
      <c r="A738" s="4"/>
      <c r="B738" s="4"/>
      <c r="C738" s="3"/>
      <c r="D738" s="4"/>
    </row>
    <row r="739" spans="1:4" ht="13" x14ac:dyDescent="0.15">
      <c r="A739" s="4"/>
      <c r="B739" s="4"/>
      <c r="C739" s="3"/>
      <c r="D739" s="4"/>
    </row>
    <row r="740" spans="1:4" ht="13" x14ac:dyDescent="0.15">
      <c r="A740" s="4"/>
      <c r="B740" s="4"/>
      <c r="C740" s="3"/>
      <c r="D740" s="4"/>
    </row>
    <row r="741" spans="1:4" ht="13" x14ac:dyDescent="0.15">
      <c r="A741" s="4"/>
      <c r="B741" s="4"/>
      <c r="C741" s="3"/>
      <c r="D741" s="4"/>
    </row>
    <row r="742" spans="1:4" ht="13" x14ac:dyDescent="0.15">
      <c r="A742" s="4"/>
      <c r="B742" s="4"/>
      <c r="C742" s="3"/>
      <c r="D742" s="4"/>
    </row>
    <row r="743" spans="1:4" ht="13" x14ac:dyDescent="0.15">
      <c r="A743" s="4"/>
      <c r="B743" s="4"/>
      <c r="C743" s="3"/>
      <c r="D743" s="4"/>
    </row>
    <row r="744" spans="1:4" ht="13" x14ac:dyDescent="0.15">
      <c r="A744" s="4"/>
      <c r="B744" s="4"/>
      <c r="C744" s="3"/>
      <c r="D744" s="4"/>
    </row>
    <row r="745" spans="1:4" ht="13" x14ac:dyDescent="0.15">
      <c r="A745" s="4"/>
      <c r="B745" s="4"/>
      <c r="C745" s="3"/>
      <c r="D745" s="4"/>
    </row>
    <row r="746" spans="1:4" ht="13" x14ac:dyDescent="0.15">
      <c r="A746" s="4"/>
      <c r="B746" s="4"/>
      <c r="C746" s="3"/>
      <c r="D746" s="4"/>
    </row>
    <row r="747" spans="1:4" ht="13" x14ac:dyDescent="0.15">
      <c r="A747" s="4"/>
      <c r="B747" s="4"/>
      <c r="C747" s="3"/>
      <c r="D747" s="4"/>
    </row>
    <row r="748" spans="1:4" ht="13" x14ac:dyDescent="0.15">
      <c r="A748" s="4"/>
      <c r="B748" s="4"/>
      <c r="C748" s="3"/>
      <c r="D748" s="4"/>
    </row>
    <row r="749" spans="1:4" ht="13" x14ac:dyDescent="0.15">
      <c r="A749" s="4"/>
      <c r="B749" s="4"/>
      <c r="C749" s="3"/>
      <c r="D749" s="4"/>
    </row>
    <row r="750" spans="1:4" ht="13" x14ac:dyDescent="0.15">
      <c r="A750" s="4"/>
      <c r="B750" s="4"/>
      <c r="C750" s="3"/>
      <c r="D750" s="4"/>
    </row>
    <row r="751" spans="1:4" ht="13" x14ac:dyDescent="0.15">
      <c r="A751" s="4"/>
      <c r="B751" s="4"/>
      <c r="C751" s="3"/>
      <c r="D751" s="4"/>
    </row>
    <row r="752" spans="1:4" ht="13" x14ac:dyDescent="0.15">
      <c r="A752" s="4"/>
      <c r="B752" s="4"/>
      <c r="C752" s="3"/>
      <c r="D752" s="4"/>
    </row>
    <row r="753" spans="1:4" ht="13" x14ac:dyDescent="0.15">
      <c r="A753" s="4"/>
      <c r="B753" s="4"/>
      <c r="C753" s="3"/>
      <c r="D753" s="4"/>
    </row>
    <row r="754" spans="1:4" ht="13" x14ac:dyDescent="0.15">
      <c r="A754" s="4"/>
      <c r="B754" s="4"/>
      <c r="C754" s="3"/>
      <c r="D754" s="4"/>
    </row>
    <row r="755" spans="1:4" ht="13" x14ac:dyDescent="0.15">
      <c r="A755" s="4"/>
      <c r="B755" s="4"/>
      <c r="C755" s="3"/>
      <c r="D755" s="4"/>
    </row>
    <row r="756" spans="1:4" ht="13" x14ac:dyDescent="0.15">
      <c r="A756" s="4"/>
      <c r="B756" s="4"/>
      <c r="C756" s="3"/>
      <c r="D756" s="4"/>
    </row>
    <row r="757" spans="1:4" ht="13" x14ac:dyDescent="0.15">
      <c r="A757" s="4"/>
      <c r="B757" s="4"/>
      <c r="C757" s="3"/>
      <c r="D757" s="4"/>
    </row>
    <row r="758" spans="1:4" ht="13" x14ac:dyDescent="0.15">
      <c r="A758" s="4"/>
      <c r="B758" s="4"/>
      <c r="C758" s="3"/>
      <c r="D758" s="4"/>
    </row>
    <row r="759" spans="1:4" ht="13" x14ac:dyDescent="0.15">
      <c r="A759" s="4"/>
      <c r="B759" s="4"/>
      <c r="C759" s="3"/>
      <c r="D759" s="4"/>
    </row>
    <row r="760" spans="1:4" ht="13" x14ac:dyDescent="0.15">
      <c r="A760" s="4"/>
      <c r="B760" s="4"/>
      <c r="C760" s="3"/>
      <c r="D760" s="4"/>
    </row>
    <row r="761" spans="1:4" ht="13" x14ac:dyDescent="0.15">
      <c r="A761" s="4"/>
      <c r="B761" s="4"/>
      <c r="C761" s="3"/>
      <c r="D761" s="4"/>
    </row>
    <row r="762" spans="1:4" ht="13" x14ac:dyDescent="0.15">
      <c r="A762" s="4"/>
      <c r="B762" s="4"/>
      <c r="C762" s="3"/>
      <c r="D762" s="4"/>
    </row>
    <row r="763" spans="1:4" ht="13" x14ac:dyDescent="0.15">
      <c r="A763" s="4"/>
      <c r="B763" s="4"/>
      <c r="C763" s="3"/>
      <c r="D763" s="4"/>
    </row>
    <row r="764" spans="1:4" ht="13" x14ac:dyDescent="0.15">
      <c r="A764" s="4"/>
      <c r="B764" s="4"/>
      <c r="C764" s="3"/>
      <c r="D764" s="4"/>
    </row>
    <row r="765" spans="1:4" ht="13" x14ac:dyDescent="0.15">
      <c r="A765" s="4"/>
      <c r="B765" s="4"/>
      <c r="C765" s="3"/>
      <c r="D765" s="4"/>
    </row>
    <row r="766" spans="1:4" ht="13" x14ac:dyDescent="0.15">
      <c r="A766" s="4"/>
      <c r="B766" s="4"/>
      <c r="C766" s="3"/>
      <c r="D766" s="4"/>
    </row>
    <row r="767" spans="1:4" ht="13" x14ac:dyDescent="0.15">
      <c r="A767" s="4"/>
      <c r="B767" s="4"/>
      <c r="C767" s="3"/>
      <c r="D767" s="4"/>
    </row>
    <row r="768" spans="1:4" ht="13" x14ac:dyDescent="0.15">
      <c r="A768" s="4"/>
      <c r="B768" s="4"/>
      <c r="C768" s="3"/>
      <c r="D768" s="4"/>
    </row>
    <row r="769" spans="1:4" ht="13" x14ac:dyDescent="0.15">
      <c r="A769" s="4"/>
      <c r="B769" s="4"/>
      <c r="C769" s="3"/>
      <c r="D769" s="4"/>
    </row>
    <row r="770" spans="1:4" ht="13" x14ac:dyDescent="0.15">
      <c r="A770" s="4"/>
      <c r="B770" s="4"/>
      <c r="C770" s="3"/>
      <c r="D770" s="4"/>
    </row>
    <row r="771" spans="1:4" ht="13" x14ac:dyDescent="0.15">
      <c r="A771" s="4"/>
      <c r="B771" s="4"/>
      <c r="C771" s="3"/>
      <c r="D771" s="4"/>
    </row>
    <row r="772" spans="1:4" ht="13" x14ac:dyDescent="0.15">
      <c r="A772" s="4"/>
      <c r="B772" s="4"/>
      <c r="C772" s="3"/>
      <c r="D772" s="4"/>
    </row>
    <row r="773" spans="1:4" ht="13" x14ac:dyDescent="0.15">
      <c r="A773" s="4"/>
      <c r="B773" s="4"/>
      <c r="C773" s="3"/>
      <c r="D773" s="4"/>
    </row>
    <row r="774" spans="1:4" ht="13" x14ac:dyDescent="0.15">
      <c r="A774" s="4"/>
      <c r="B774" s="4"/>
      <c r="C774" s="3"/>
      <c r="D774" s="4"/>
    </row>
    <row r="775" spans="1:4" ht="13" x14ac:dyDescent="0.15">
      <c r="A775" s="4"/>
      <c r="B775" s="4"/>
      <c r="C775" s="3"/>
      <c r="D775" s="4"/>
    </row>
    <row r="776" spans="1:4" ht="13" x14ac:dyDescent="0.15">
      <c r="A776" s="4"/>
      <c r="B776" s="4"/>
      <c r="C776" s="3"/>
      <c r="D776" s="4"/>
    </row>
    <row r="777" spans="1:4" ht="13" x14ac:dyDescent="0.15">
      <c r="A777" s="4"/>
      <c r="B777" s="4"/>
      <c r="C777" s="3"/>
      <c r="D777" s="4"/>
    </row>
    <row r="778" spans="1:4" ht="13" x14ac:dyDescent="0.15">
      <c r="A778" s="4"/>
      <c r="B778" s="4"/>
      <c r="C778" s="3"/>
      <c r="D778" s="4"/>
    </row>
    <row r="779" spans="1:4" ht="13" x14ac:dyDescent="0.15">
      <c r="A779" s="4"/>
      <c r="B779" s="4"/>
      <c r="C779" s="3"/>
      <c r="D779" s="4"/>
    </row>
    <row r="780" spans="1:4" ht="13" x14ac:dyDescent="0.15">
      <c r="A780" s="4"/>
      <c r="B780" s="4"/>
      <c r="C780" s="3"/>
      <c r="D780" s="4"/>
    </row>
    <row r="781" spans="1:4" ht="13" x14ac:dyDescent="0.15">
      <c r="A781" s="4"/>
      <c r="B781" s="4"/>
      <c r="C781" s="3"/>
      <c r="D781" s="4"/>
    </row>
    <row r="782" spans="1:4" ht="13" x14ac:dyDescent="0.15">
      <c r="A782" s="4"/>
      <c r="B782" s="4"/>
      <c r="C782" s="3"/>
      <c r="D782" s="4"/>
    </row>
    <row r="783" spans="1:4" ht="13" x14ac:dyDescent="0.15">
      <c r="A783" s="4"/>
      <c r="B783" s="4"/>
      <c r="C783" s="3"/>
      <c r="D783" s="4"/>
    </row>
    <row r="784" spans="1:4" ht="13" x14ac:dyDescent="0.15">
      <c r="A784" s="4"/>
      <c r="B784" s="4"/>
      <c r="C784" s="3"/>
      <c r="D784" s="4"/>
    </row>
    <row r="785" spans="1:4" ht="13" x14ac:dyDescent="0.15">
      <c r="A785" s="4"/>
      <c r="B785" s="4"/>
      <c r="C785" s="3"/>
      <c r="D785" s="4"/>
    </row>
    <row r="786" spans="1:4" ht="13" x14ac:dyDescent="0.15">
      <c r="A786" s="4"/>
      <c r="B786" s="4"/>
      <c r="C786" s="3"/>
      <c r="D786" s="4"/>
    </row>
    <row r="787" spans="1:4" ht="13" x14ac:dyDescent="0.15">
      <c r="A787" s="4"/>
      <c r="B787" s="4"/>
      <c r="C787" s="3"/>
      <c r="D787" s="4"/>
    </row>
    <row r="788" spans="1:4" ht="13" x14ac:dyDescent="0.15">
      <c r="A788" s="4"/>
      <c r="B788" s="4"/>
      <c r="C788" s="3"/>
      <c r="D788" s="4"/>
    </row>
    <row r="789" spans="1:4" ht="13" x14ac:dyDescent="0.15">
      <c r="A789" s="4"/>
      <c r="B789" s="4"/>
      <c r="C789" s="3"/>
      <c r="D789" s="4"/>
    </row>
    <row r="790" spans="1:4" ht="13" x14ac:dyDescent="0.15">
      <c r="A790" s="4"/>
      <c r="B790" s="4"/>
      <c r="C790" s="3"/>
      <c r="D790" s="4"/>
    </row>
    <row r="791" spans="1:4" ht="13" x14ac:dyDescent="0.15">
      <c r="A791" s="4"/>
      <c r="B791" s="4"/>
      <c r="C791" s="3"/>
      <c r="D791" s="4"/>
    </row>
    <row r="792" spans="1:4" ht="13" x14ac:dyDescent="0.15">
      <c r="A792" s="4"/>
      <c r="B792" s="4"/>
      <c r="C792" s="3"/>
      <c r="D792" s="4"/>
    </row>
    <row r="793" spans="1:4" ht="13" x14ac:dyDescent="0.15">
      <c r="A793" s="4"/>
      <c r="B793" s="4"/>
      <c r="C793" s="3"/>
      <c r="D793" s="4"/>
    </row>
    <row r="794" spans="1:4" ht="13" x14ac:dyDescent="0.15">
      <c r="A794" s="4"/>
      <c r="B794" s="4"/>
      <c r="C794" s="3"/>
      <c r="D794" s="4"/>
    </row>
    <row r="795" spans="1:4" ht="13" x14ac:dyDescent="0.15">
      <c r="A795" s="4"/>
      <c r="B795" s="4"/>
      <c r="C795" s="3"/>
      <c r="D795" s="4"/>
    </row>
    <row r="796" spans="1:4" ht="13" x14ac:dyDescent="0.15">
      <c r="A796" s="4"/>
      <c r="B796" s="4"/>
      <c r="C796" s="3"/>
      <c r="D796" s="4"/>
    </row>
    <row r="797" spans="1:4" ht="13" x14ac:dyDescent="0.15">
      <c r="A797" s="4"/>
      <c r="B797" s="4"/>
      <c r="C797" s="3"/>
      <c r="D797" s="4"/>
    </row>
    <row r="798" spans="1:4" ht="13" x14ac:dyDescent="0.15">
      <c r="A798" s="4"/>
      <c r="B798" s="4"/>
      <c r="C798" s="3"/>
      <c r="D798" s="4"/>
    </row>
    <row r="799" spans="1:4" ht="13" x14ac:dyDescent="0.15">
      <c r="A799" s="4"/>
      <c r="B799" s="4"/>
      <c r="C799" s="3"/>
      <c r="D799" s="4"/>
    </row>
    <row r="800" spans="1:4" ht="13" x14ac:dyDescent="0.15">
      <c r="A800" s="4"/>
      <c r="B800" s="4"/>
      <c r="C800" s="3"/>
      <c r="D800" s="4"/>
    </row>
    <row r="801" spans="1:4" ht="13" x14ac:dyDescent="0.15">
      <c r="A801" s="4"/>
      <c r="B801" s="4"/>
      <c r="C801" s="3"/>
      <c r="D801" s="4"/>
    </row>
    <row r="802" spans="1:4" ht="13" x14ac:dyDescent="0.15">
      <c r="A802" s="4"/>
      <c r="B802" s="4"/>
      <c r="C802" s="3"/>
      <c r="D802" s="4"/>
    </row>
    <row r="803" spans="1:4" ht="13" x14ac:dyDescent="0.15">
      <c r="A803" s="4"/>
      <c r="B803" s="4"/>
      <c r="C803" s="3"/>
      <c r="D803" s="4"/>
    </row>
    <row r="804" spans="1:4" ht="13" x14ac:dyDescent="0.15">
      <c r="A804" s="4"/>
      <c r="B804" s="4"/>
      <c r="C804" s="3"/>
      <c r="D804" s="4"/>
    </row>
    <row r="805" spans="1:4" ht="13" x14ac:dyDescent="0.15">
      <c r="A805" s="4"/>
      <c r="B805" s="4"/>
      <c r="C805" s="3"/>
      <c r="D805" s="4"/>
    </row>
    <row r="806" spans="1:4" ht="13" x14ac:dyDescent="0.15">
      <c r="A806" s="4"/>
      <c r="B806" s="4"/>
      <c r="C806" s="3"/>
      <c r="D806" s="4"/>
    </row>
    <row r="807" spans="1:4" ht="13" x14ac:dyDescent="0.15">
      <c r="A807" s="4"/>
      <c r="B807" s="4"/>
      <c r="C807" s="3"/>
      <c r="D807" s="4"/>
    </row>
    <row r="808" spans="1:4" ht="13" x14ac:dyDescent="0.15">
      <c r="A808" s="4"/>
      <c r="B808" s="4"/>
      <c r="C808" s="3"/>
      <c r="D808" s="4"/>
    </row>
    <row r="809" spans="1:4" ht="13" x14ac:dyDescent="0.15">
      <c r="A809" s="4"/>
      <c r="B809" s="4"/>
      <c r="C809" s="3"/>
      <c r="D809" s="4"/>
    </row>
    <row r="810" spans="1:4" ht="13" x14ac:dyDescent="0.15">
      <c r="A810" s="4"/>
      <c r="B810" s="4"/>
      <c r="C810" s="3"/>
      <c r="D810" s="4"/>
    </row>
    <row r="811" spans="1:4" ht="13" x14ac:dyDescent="0.15">
      <c r="A811" s="4"/>
      <c r="B811" s="4"/>
      <c r="C811" s="3"/>
      <c r="D811" s="4"/>
    </row>
    <row r="812" spans="1:4" ht="13" x14ac:dyDescent="0.15">
      <c r="A812" s="4"/>
      <c r="B812" s="4"/>
      <c r="C812" s="3"/>
      <c r="D812" s="4"/>
    </row>
    <row r="813" spans="1:4" ht="13" x14ac:dyDescent="0.15">
      <c r="A813" s="4"/>
      <c r="B813" s="4"/>
      <c r="C813" s="3"/>
      <c r="D813" s="4"/>
    </row>
    <row r="814" spans="1:4" ht="13" x14ac:dyDescent="0.15">
      <c r="A814" s="4"/>
      <c r="B814" s="4"/>
      <c r="C814" s="3"/>
      <c r="D814" s="4"/>
    </row>
    <row r="815" spans="1:4" ht="13" x14ac:dyDescent="0.15">
      <c r="A815" s="4"/>
      <c r="B815" s="4"/>
      <c r="C815" s="3"/>
      <c r="D815" s="4"/>
    </row>
    <row r="816" spans="1:4" ht="13" x14ac:dyDescent="0.15">
      <c r="A816" s="4"/>
      <c r="B816" s="4"/>
      <c r="C816" s="3"/>
      <c r="D816" s="4"/>
    </row>
    <row r="817" spans="1:4" ht="13" x14ac:dyDescent="0.15">
      <c r="A817" s="4"/>
      <c r="B817" s="4"/>
      <c r="C817" s="3"/>
      <c r="D817" s="4"/>
    </row>
    <row r="818" spans="1:4" ht="13" x14ac:dyDescent="0.15">
      <c r="A818" s="4"/>
      <c r="B818" s="4"/>
      <c r="C818" s="3"/>
      <c r="D818" s="4"/>
    </row>
    <row r="819" spans="1:4" ht="13" x14ac:dyDescent="0.15">
      <c r="A819" s="4"/>
      <c r="B819" s="4"/>
      <c r="C819" s="3"/>
      <c r="D819" s="4"/>
    </row>
    <row r="820" spans="1:4" ht="13" x14ac:dyDescent="0.15">
      <c r="A820" s="4"/>
      <c r="B820" s="4"/>
      <c r="C820" s="3"/>
      <c r="D820" s="4"/>
    </row>
    <row r="821" spans="1:4" ht="13" x14ac:dyDescent="0.15">
      <c r="A821" s="4"/>
      <c r="B821" s="4"/>
      <c r="C821" s="3"/>
      <c r="D821" s="4"/>
    </row>
    <row r="822" spans="1:4" ht="13" x14ac:dyDescent="0.15">
      <c r="A822" s="4"/>
      <c r="B822" s="4"/>
      <c r="C822" s="3"/>
      <c r="D822" s="4"/>
    </row>
    <row r="823" spans="1:4" ht="13" x14ac:dyDescent="0.15">
      <c r="A823" s="4"/>
      <c r="B823" s="4"/>
      <c r="C823" s="3"/>
      <c r="D823" s="4"/>
    </row>
    <row r="824" spans="1:4" ht="13" x14ac:dyDescent="0.15">
      <c r="A824" s="4"/>
      <c r="B824" s="4"/>
      <c r="C824" s="3"/>
      <c r="D824" s="4"/>
    </row>
    <row r="825" spans="1:4" ht="13" x14ac:dyDescent="0.15">
      <c r="A825" s="4"/>
      <c r="B825" s="4"/>
      <c r="C825" s="3"/>
      <c r="D825" s="4"/>
    </row>
    <row r="826" spans="1:4" ht="13" x14ac:dyDescent="0.15">
      <c r="A826" s="4"/>
      <c r="B826" s="4"/>
      <c r="C826" s="3"/>
      <c r="D826" s="4"/>
    </row>
    <row r="827" spans="1:4" ht="13" x14ac:dyDescent="0.15">
      <c r="A827" s="4"/>
      <c r="B827" s="4"/>
      <c r="C827" s="3"/>
      <c r="D827" s="4"/>
    </row>
    <row r="828" spans="1:4" ht="13" x14ac:dyDescent="0.15">
      <c r="A828" s="4"/>
      <c r="B828" s="4"/>
      <c r="C828" s="3"/>
      <c r="D828" s="4"/>
    </row>
    <row r="829" spans="1:4" ht="13" x14ac:dyDescent="0.15">
      <c r="A829" s="4"/>
      <c r="B829" s="4"/>
      <c r="C829" s="3"/>
      <c r="D829" s="4"/>
    </row>
    <row r="830" spans="1:4" ht="13" x14ac:dyDescent="0.15">
      <c r="A830" s="4"/>
      <c r="B830" s="4"/>
      <c r="C830" s="3"/>
      <c r="D830" s="4"/>
    </row>
    <row r="831" spans="1:4" ht="13" x14ac:dyDescent="0.15">
      <c r="A831" s="4"/>
      <c r="B831" s="4"/>
      <c r="C831" s="3"/>
      <c r="D831" s="4"/>
    </row>
    <row r="832" spans="1:4" ht="13" x14ac:dyDescent="0.15">
      <c r="A832" s="4"/>
      <c r="B832" s="4"/>
      <c r="C832" s="3"/>
      <c r="D832" s="4"/>
    </row>
    <row r="833" spans="1:4" ht="13" x14ac:dyDescent="0.15">
      <c r="A833" s="4"/>
      <c r="B833" s="4"/>
      <c r="C833" s="3"/>
      <c r="D833" s="4"/>
    </row>
    <row r="834" spans="1:4" ht="13" x14ac:dyDescent="0.15">
      <c r="A834" s="4"/>
      <c r="B834" s="4"/>
      <c r="C834" s="3"/>
      <c r="D834" s="4"/>
    </row>
    <row r="835" spans="1:4" ht="13" x14ac:dyDescent="0.15">
      <c r="A835" s="4"/>
      <c r="B835" s="4"/>
      <c r="C835" s="3"/>
      <c r="D835" s="4"/>
    </row>
    <row r="836" spans="1:4" ht="13" x14ac:dyDescent="0.15">
      <c r="A836" s="4"/>
      <c r="B836" s="4"/>
      <c r="C836" s="3"/>
      <c r="D836" s="4"/>
    </row>
    <row r="837" spans="1:4" ht="13" x14ac:dyDescent="0.15">
      <c r="A837" s="4"/>
      <c r="B837" s="4"/>
      <c r="C837" s="3"/>
      <c r="D837" s="4"/>
    </row>
    <row r="838" spans="1:4" ht="13" x14ac:dyDescent="0.15">
      <c r="A838" s="4"/>
      <c r="B838" s="4"/>
      <c r="C838" s="3"/>
      <c r="D838" s="4"/>
    </row>
    <row r="839" spans="1:4" ht="13" x14ac:dyDescent="0.15">
      <c r="A839" s="4"/>
      <c r="B839" s="4"/>
      <c r="C839" s="3"/>
      <c r="D839" s="4"/>
    </row>
    <row r="840" spans="1:4" ht="13" x14ac:dyDescent="0.15">
      <c r="A840" s="4"/>
      <c r="B840" s="4"/>
      <c r="C840" s="3"/>
      <c r="D840" s="4"/>
    </row>
    <row r="841" spans="1:4" ht="13" x14ac:dyDescent="0.15">
      <c r="A841" s="4"/>
      <c r="B841" s="4"/>
      <c r="C841" s="3"/>
      <c r="D841" s="4"/>
    </row>
    <row r="842" spans="1:4" ht="13" x14ac:dyDescent="0.15">
      <c r="A842" s="4"/>
      <c r="B842" s="4"/>
      <c r="C842" s="3"/>
      <c r="D842" s="4"/>
    </row>
    <row r="843" spans="1:4" ht="13" x14ac:dyDescent="0.15">
      <c r="A843" s="4"/>
      <c r="B843" s="4"/>
      <c r="C843" s="3"/>
      <c r="D843" s="4"/>
    </row>
    <row r="844" spans="1:4" ht="13" x14ac:dyDescent="0.15">
      <c r="A844" s="4"/>
      <c r="B844" s="4"/>
      <c r="C844" s="3"/>
      <c r="D844" s="4"/>
    </row>
    <row r="845" spans="1:4" ht="13" x14ac:dyDescent="0.15">
      <c r="A845" s="4"/>
      <c r="B845" s="4"/>
      <c r="C845" s="3"/>
      <c r="D845" s="4"/>
    </row>
    <row r="846" spans="1:4" ht="13" x14ac:dyDescent="0.15">
      <c r="A846" s="4"/>
      <c r="B846" s="4"/>
      <c r="C846" s="3"/>
      <c r="D846" s="4"/>
    </row>
    <row r="847" spans="1:4" ht="13" x14ac:dyDescent="0.15">
      <c r="A847" s="4"/>
      <c r="B847" s="4"/>
      <c r="C847" s="3"/>
      <c r="D847" s="4"/>
    </row>
    <row r="848" spans="1:4" ht="13" x14ac:dyDescent="0.15">
      <c r="A848" s="4"/>
      <c r="B848" s="4"/>
      <c r="C848" s="3"/>
      <c r="D848" s="4"/>
    </row>
    <row r="849" spans="1:4" ht="13" x14ac:dyDescent="0.15">
      <c r="A849" s="4"/>
      <c r="B849" s="4"/>
      <c r="C849" s="3"/>
      <c r="D849" s="4"/>
    </row>
    <row r="850" spans="1:4" ht="13" x14ac:dyDescent="0.15">
      <c r="A850" s="4"/>
      <c r="B850" s="4"/>
      <c r="C850" s="3"/>
      <c r="D850" s="4"/>
    </row>
    <row r="851" spans="1:4" ht="13" x14ac:dyDescent="0.15">
      <c r="A851" s="4"/>
      <c r="B851" s="4"/>
      <c r="C851" s="3"/>
      <c r="D851" s="4"/>
    </row>
    <row r="852" spans="1:4" ht="13" x14ac:dyDescent="0.15">
      <c r="A852" s="4"/>
      <c r="B852" s="4"/>
      <c r="C852" s="3"/>
      <c r="D852" s="4"/>
    </row>
    <row r="853" spans="1:4" ht="13" x14ac:dyDescent="0.15">
      <c r="A853" s="4"/>
      <c r="B853" s="4"/>
      <c r="C853" s="3"/>
      <c r="D853" s="4"/>
    </row>
    <row r="854" spans="1:4" ht="13" x14ac:dyDescent="0.15">
      <c r="A854" s="4"/>
      <c r="B854" s="4"/>
      <c r="C854" s="3"/>
      <c r="D854" s="4"/>
    </row>
    <row r="855" spans="1:4" ht="13" x14ac:dyDescent="0.15">
      <c r="A855" s="4"/>
      <c r="B855" s="4"/>
      <c r="C855" s="3"/>
      <c r="D855" s="4"/>
    </row>
    <row r="856" spans="1:4" ht="13" x14ac:dyDescent="0.15">
      <c r="A856" s="4"/>
      <c r="B856" s="4"/>
      <c r="C856" s="3"/>
      <c r="D856" s="4"/>
    </row>
    <row r="857" spans="1:4" ht="13" x14ac:dyDescent="0.15">
      <c r="A857" s="4"/>
      <c r="B857" s="4"/>
      <c r="C857" s="3"/>
      <c r="D857" s="4"/>
    </row>
    <row r="858" spans="1:4" ht="13" x14ac:dyDescent="0.15">
      <c r="A858" s="4"/>
      <c r="B858" s="4"/>
      <c r="C858" s="3"/>
      <c r="D858" s="4"/>
    </row>
    <row r="859" spans="1:4" ht="13" x14ac:dyDescent="0.15">
      <c r="A859" s="4"/>
      <c r="B859" s="4"/>
      <c r="C859" s="3"/>
      <c r="D859" s="4"/>
    </row>
    <row r="860" spans="1:4" ht="13" x14ac:dyDescent="0.15">
      <c r="A860" s="4"/>
      <c r="B860" s="4"/>
      <c r="C860" s="3"/>
      <c r="D860" s="4"/>
    </row>
    <row r="861" spans="1:4" ht="13" x14ac:dyDescent="0.15">
      <c r="A861" s="4"/>
      <c r="B861" s="4"/>
      <c r="C861" s="3"/>
      <c r="D861" s="4"/>
    </row>
    <row r="862" spans="1:4" ht="13" x14ac:dyDescent="0.15">
      <c r="A862" s="4"/>
      <c r="B862" s="4"/>
      <c r="C862" s="3"/>
      <c r="D862" s="4"/>
    </row>
    <row r="863" spans="1:4" ht="13" x14ac:dyDescent="0.15">
      <c r="A863" s="4"/>
      <c r="B863" s="4"/>
      <c r="C863" s="3"/>
      <c r="D863" s="4"/>
    </row>
    <row r="864" spans="1:4" ht="13" x14ac:dyDescent="0.15">
      <c r="A864" s="4"/>
      <c r="B864" s="4"/>
      <c r="C864" s="3"/>
      <c r="D864" s="4"/>
    </row>
    <row r="865" spans="1:4" ht="13" x14ac:dyDescent="0.15">
      <c r="A865" s="4"/>
      <c r="B865" s="4"/>
      <c r="C865" s="3"/>
      <c r="D865" s="4"/>
    </row>
    <row r="866" spans="1:4" ht="13" x14ac:dyDescent="0.15">
      <c r="A866" s="4"/>
      <c r="B866" s="4"/>
      <c r="C866" s="3"/>
      <c r="D866" s="4"/>
    </row>
    <row r="867" spans="1:4" ht="13" x14ac:dyDescent="0.15">
      <c r="A867" s="4"/>
      <c r="B867" s="4"/>
      <c r="C867" s="3"/>
      <c r="D867" s="4"/>
    </row>
    <row r="868" spans="1:4" ht="13" x14ac:dyDescent="0.15">
      <c r="A868" s="4"/>
      <c r="B868" s="4"/>
      <c r="C868" s="3"/>
      <c r="D868" s="4"/>
    </row>
    <row r="869" spans="1:4" ht="13" x14ac:dyDescent="0.15">
      <c r="A869" s="4"/>
      <c r="B869" s="4"/>
      <c r="C869" s="3"/>
      <c r="D869" s="4"/>
    </row>
    <row r="870" spans="1:4" ht="13" x14ac:dyDescent="0.15">
      <c r="A870" s="4"/>
      <c r="B870" s="4"/>
      <c r="C870" s="3"/>
      <c r="D870" s="4"/>
    </row>
    <row r="871" spans="1:4" ht="13" x14ac:dyDescent="0.15">
      <c r="A871" s="4"/>
      <c r="B871" s="4"/>
      <c r="C871" s="3"/>
      <c r="D871" s="4"/>
    </row>
    <row r="872" spans="1:4" ht="13" x14ac:dyDescent="0.15">
      <c r="A872" s="4"/>
      <c r="B872" s="4"/>
      <c r="C872" s="3"/>
      <c r="D872" s="4"/>
    </row>
    <row r="873" spans="1:4" ht="13" x14ac:dyDescent="0.15">
      <c r="A873" s="4"/>
      <c r="B873" s="4"/>
      <c r="C873" s="3"/>
      <c r="D873" s="4"/>
    </row>
    <row r="874" spans="1:4" ht="13" x14ac:dyDescent="0.15">
      <c r="A874" s="4"/>
      <c r="B874" s="4"/>
      <c r="C874" s="3"/>
      <c r="D874" s="4"/>
    </row>
    <row r="875" spans="1:4" ht="13" x14ac:dyDescent="0.15">
      <c r="A875" s="4"/>
      <c r="B875" s="4"/>
      <c r="C875" s="3"/>
      <c r="D875" s="4"/>
    </row>
    <row r="876" spans="1:4" ht="13" x14ac:dyDescent="0.15">
      <c r="A876" s="4"/>
      <c r="B876" s="4"/>
      <c r="C876" s="3"/>
      <c r="D876" s="4"/>
    </row>
    <row r="877" spans="1:4" ht="13" x14ac:dyDescent="0.15">
      <c r="A877" s="4"/>
      <c r="B877" s="4"/>
      <c r="C877" s="3"/>
      <c r="D877" s="4"/>
    </row>
    <row r="878" spans="1:4" ht="13" x14ac:dyDescent="0.15">
      <c r="A878" s="4"/>
      <c r="B878" s="4"/>
      <c r="C878" s="3"/>
      <c r="D878" s="4"/>
    </row>
    <row r="879" spans="1:4" ht="13" x14ac:dyDescent="0.15">
      <c r="A879" s="4"/>
      <c r="B879" s="4"/>
      <c r="C879" s="3"/>
      <c r="D879" s="4"/>
    </row>
    <row r="880" spans="1:4" ht="13" x14ac:dyDescent="0.15">
      <c r="A880" s="4"/>
      <c r="B880" s="4"/>
      <c r="C880" s="3"/>
      <c r="D880" s="4"/>
    </row>
    <row r="881" spans="1:4" ht="13" x14ac:dyDescent="0.15">
      <c r="A881" s="4"/>
      <c r="B881" s="4"/>
      <c r="C881" s="3"/>
      <c r="D881" s="4"/>
    </row>
    <row r="882" spans="1:4" ht="13" x14ac:dyDescent="0.15">
      <c r="A882" s="4"/>
      <c r="B882" s="4"/>
      <c r="C882" s="3"/>
      <c r="D882" s="4"/>
    </row>
    <row r="883" spans="1:4" ht="13" x14ac:dyDescent="0.15">
      <c r="A883" s="4"/>
      <c r="B883" s="4"/>
      <c r="C883" s="3"/>
      <c r="D883" s="4"/>
    </row>
    <row r="884" spans="1:4" ht="13" x14ac:dyDescent="0.15">
      <c r="A884" s="4"/>
      <c r="B884" s="4"/>
      <c r="C884" s="3"/>
      <c r="D884" s="4"/>
    </row>
    <row r="885" spans="1:4" ht="13" x14ac:dyDescent="0.15">
      <c r="A885" s="4"/>
      <c r="B885" s="4"/>
      <c r="C885" s="3"/>
      <c r="D885" s="4"/>
    </row>
    <row r="886" spans="1:4" ht="13" x14ac:dyDescent="0.15">
      <c r="A886" s="4"/>
      <c r="B886" s="4"/>
      <c r="C886" s="3"/>
      <c r="D886" s="4"/>
    </row>
    <row r="887" spans="1:4" ht="13" x14ac:dyDescent="0.15">
      <c r="A887" s="4"/>
      <c r="B887" s="4"/>
      <c r="C887" s="3"/>
      <c r="D887" s="4"/>
    </row>
    <row r="888" spans="1:4" ht="13" x14ac:dyDescent="0.15">
      <c r="A888" s="4"/>
      <c r="B888" s="4"/>
      <c r="C888" s="3"/>
      <c r="D888" s="4"/>
    </row>
    <row r="889" spans="1:4" ht="13" x14ac:dyDescent="0.15">
      <c r="A889" s="4"/>
      <c r="B889" s="4"/>
      <c r="C889" s="3"/>
      <c r="D889" s="4"/>
    </row>
    <row r="890" spans="1:4" ht="13" x14ac:dyDescent="0.15">
      <c r="A890" s="4"/>
      <c r="B890" s="4"/>
      <c r="C890" s="3"/>
      <c r="D890" s="4"/>
    </row>
    <row r="891" spans="1:4" ht="13" x14ac:dyDescent="0.15">
      <c r="A891" s="4"/>
      <c r="B891" s="4"/>
      <c r="C891" s="3"/>
      <c r="D891" s="4"/>
    </row>
    <row r="892" spans="1:4" ht="13" x14ac:dyDescent="0.15">
      <c r="A892" s="4"/>
      <c r="B892" s="4"/>
      <c r="C892" s="3"/>
      <c r="D892" s="4"/>
    </row>
    <row r="893" spans="1:4" ht="13" x14ac:dyDescent="0.15">
      <c r="A893" s="4"/>
      <c r="B893" s="4"/>
      <c r="C893" s="3"/>
      <c r="D893" s="4"/>
    </row>
    <row r="894" spans="1:4" ht="13" x14ac:dyDescent="0.15">
      <c r="A894" s="4"/>
      <c r="B894" s="4"/>
      <c r="C894" s="3"/>
      <c r="D894" s="4"/>
    </row>
    <row r="895" spans="1:4" ht="13" x14ac:dyDescent="0.15">
      <c r="A895" s="4"/>
      <c r="B895" s="4"/>
      <c r="C895" s="3"/>
      <c r="D895" s="4"/>
    </row>
    <row r="896" spans="1:4" ht="13" x14ac:dyDescent="0.15">
      <c r="A896" s="4"/>
      <c r="B896" s="4"/>
      <c r="C896" s="3"/>
      <c r="D896" s="4"/>
    </row>
    <row r="897" spans="1:4" ht="13" x14ac:dyDescent="0.15">
      <c r="A897" s="4"/>
      <c r="B897" s="4"/>
      <c r="C897" s="3"/>
      <c r="D897" s="4"/>
    </row>
    <row r="898" spans="1:4" ht="13" x14ac:dyDescent="0.15">
      <c r="A898" s="4"/>
      <c r="B898" s="4"/>
      <c r="C898" s="3"/>
      <c r="D898" s="4"/>
    </row>
    <row r="899" spans="1:4" ht="13" x14ac:dyDescent="0.15">
      <c r="A899" s="4"/>
      <c r="B899" s="4"/>
      <c r="C899" s="3"/>
      <c r="D899" s="4"/>
    </row>
    <row r="900" spans="1:4" ht="13" x14ac:dyDescent="0.15">
      <c r="A900" s="4"/>
      <c r="B900" s="4"/>
      <c r="C900" s="3"/>
      <c r="D900" s="4"/>
    </row>
    <row r="901" spans="1:4" ht="13" x14ac:dyDescent="0.15">
      <c r="A901" s="4"/>
      <c r="B901" s="4"/>
      <c r="C901" s="3"/>
      <c r="D901" s="4"/>
    </row>
    <row r="902" spans="1:4" ht="13" x14ac:dyDescent="0.15">
      <c r="A902" s="4"/>
      <c r="B902" s="4"/>
      <c r="C902" s="3"/>
      <c r="D902" s="4"/>
    </row>
    <row r="903" spans="1:4" ht="13" x14ac:dyDescent="0.15">
      <c r="A903" s="4"/>
      <c r="B903" s="4"/>
      <c r="C903" s="3"/>
      <c r="D903" s="4"/>
    </row>
    <row r="904" spans="1:4" ht="13" x14ac:dyDescent="0.15">
      <c r="A904" s="4"/>
      <c r="B904" s="4"/>
      <c r="C904" s="3"/>
      <c r="D904" s="4"/>
    </row>
    <row r="905" spans="1:4" ht="13" x14ac:dyDescent="0.15">
      <c r="A905" s="4"/>
      <c r="B905" s="4"/>
      <c r="C905" s="3"/>
      <c r="D905" s="4"/>
    </row>
    <row r="906" spans="1:4" ht="13" x14ac:dyDescent="0.15">
      <c r="A906" s="4"/>
      <c r="B906" s="4"/>
      <c r="C906" s="3"/>
      <c r="D906" s="4"/>
    </row>
    <row r="907" spans="1:4" ht="13" x14ac:dyDescent="0.15">
      <c r="A907" s="4"/>
      <c r="B907" s="4"/>
      <c r="C907" s="3"/>
      <c r="D907" s="4"/>
    </row>
    <row r="908" spans="1:4" ht="13" x14ac:dyDescent="0.15">
      <c r="A908" s="4"/>
      <c r="B908" s="4"/>
      <c r="C908" s="3"/>
      <c r="D908" s="4"/>
    </row>
    <row r="909" spans="1:4" ht="13" x14ac:dyDescent="0.15">
      <c r="A909" s="4"/>
      <c r="B909" s="4"/>
      <c r="C909" s="3"/>
      <c r="D909" s="4"/>
    </row>
    <row r="910" spans="1:4" ht="13" x14ac:dyDescent="0.15">
      <c r="A910" s="4"/>
      <c r="B910" s="4"/>
      <c r="C910" s="3"/>
      <c r="D910" s="4"/>
    </row>
    <row r="911" spans="1:4" ht="13" x14ac:dyDescent="0.15">
      <c r="A911" s="4"/>
      <c r="B911" s="4"/>
      <c r="C911" s="3"/>
      <c r="D911" s="4"/>
    </row>
    <row r="912" spans="1:4" ht="13" x14ac:dyDescent="0.15">
      <c r="A912" s="4"/>
      <c r="B912" s="4"/>
      <c r="C912" s="3"/>
      <c r="D912" s="4"/>
    </row>
    <row r="913" spans="1:4" ht="13" x14ac:dyDescent="0.15">
      <c r="A913" s="4"/>
      <c r="B913" s="4"/>
      <c r="C913" s="3"/>
      <c r="D913" s="4"/>
    </row>
    <row r="914" spans="1:4" ht="13" x14ac:dyDescent="0.15">
      <c r="A914" s="4"/>
      <c r="B914" s="4"/>
      <c r="C914" s="3"/>
      <c r="D914" s="4"/>
    </row>
    <row r="915" spans="1:4" ht="13" x14ac:dyDescent="0.15">
      <c r="A915" s="4"/>
      <c r="B915" s="4"/>
      <c r="C915" s="3"/>
      <c r="D915" s="4"/>
    </row>
    <row r="916" spans="1:4" ht="13" x14ac:dyDescent="0.15">
      <c r="A916" s="4"/>
      <c r="B916" s="4"/>
      <c r="C916" s="3"/>
      <c r="D916" s="4"/>
    </row>
    <row r="917" spans="1:4" ht="13" x14ac:dyDescent="0.15">
      <c r="A917" s="4"/>
      <c r="B917" s="4"/>
      <c r="C917" s="3"/>
      <c r="D917" s="4"/>
    </row>
    <row r="918" spans="1:4" ht="13" x14ac:dyDescent="0.15">
      <c r="A918" s="4"/>
      <c r="B918" s="4"/>
      <c r="C918" s="3"/>
      <c r="D918" s="4"/>
    </row>
    <row r="919" spans="1:4" ht="13" x14ac:dyDescent="0.15">
      <c r="A919" s="4"/>
      <c r="B919" s="4"/>
      <c r="C919" s="3"/>
      <c r="D919" s="4"/>
    </row>
    <row r="920" spans="1:4" ht="13" x14ac:dyDescent="0.15">
      <c r="A920" s="4"/>
      <c r="B920" s="4"/>
      <c r="C920" s="3"/>
      <c r="D920" s="4"/>
    </row>
    <row r="921" spans="1:4" ht="13" x14ac:dyDescent="0.15">
      <c r="A921" s="4"/>
      <c r="B921" s="4"/>
      <c r="C921" s="3"/>
      <c r="D921" s="4"/>
    </row>
    <row r="922" spans="1:4" ht="13" x14ac:dyDescent="0.15">
      <c r="A922" s="4"/>
      <c r="B922" s="4"/>
      <c r="C922" s="3"/>
      <c r="D922" s="4"/>
    </row>
    <row r="923" spans="1:4" ht="13" x14ac:dyDescent="0.15">
      <c r="A923" s="4"/>
      <c r="B923" s="4"/>
      <c r="C923" s="3"/>
      <c r="D923" s="4"/>
    </row>
    <row r="924" spans="1:4" ht="13" x14ac:dyDescent="0.15">
      <c r="A924" s="4"/>
      <c r="B924" s="4"/>
      <c r="C924" s="3"/>
      <c r="D924" s="4"/>
    </row>
    <row r="925" spans="1:4" ht="13" x14ac:dyDescent="0.15">
      <c r="A925" s="4"/>
      <c r="B925" s="4"/>
      <c r="C925" s="3"/>
      <c r="D925" s="4"/>
    </row>
    <row r="926" spans="1:4" ht="13" x14ac:dyDescent="0.15">
      <c r="A926" s="4"/>
      <c r="B926" s="4"/>
      <c r="C926" s="3"/>
      <c r="D926" s="4"/>
    </row>
    <row r="927" spans="1:4" ht="13" x14ac:dyDescent="0.15">
      <c r="A927" s="4"/>
      <c r="B927" s="4"/>
      <c r="C927" s="3"/>
      <c r="D927" s="4"/>
    </row>
    <row r="928" spans="1:4" ht="13" x14ac:dyDescent="0.15">
      <c r="A928" s="4"/>
      <c r="B928" s="4"/>
      <c r="C928" s="3"/>
      <c r="D928" s="4"/>
    </row>
    <row r="929" spans="1:4" ht="13" x14ac:dyDescent="0.15">
      <c r="A929" s="4"/>
      <c r="B929" s="4"/>
      <c r="C929" s="3"/>
      <c r="D929" s="4"/>
    </row>
    <row r="930" spans="1:4" ht="13" x14ac:dyDescent="0.15">
      <c r="A930" s="4"/>
      <c r="B930" s="4"/>
      <c r="C930" s="3"/>
      <c r="D930" s="4"/>
    </row>
    <row r="931" spans="1:4" ht="13" x14ac:dyDescent="0.15">
      <c r="A931" s="4"/>
      <c r="B931" s="4"/>
      <c r="C931" s="3"/>
      <c r="D931" s="4"/>
    </row>
    <row r="932" spans="1:4" ht="13" x14ac:dyDescent="0.15">
      <c r="A932" s="4"/>
      <c r="B932" s="4"/>
      <c r="C932" s="3"/>
      <c r="D932" s="4"/>
    </row>
    <row r="933" spans="1:4" ht="13" x14ac:dyDescent="0.15">
      <c r="A933" s="4"/>
      <c r="B933" s="4"/>
      <c r="C933" s="3"/>
      <c r="D933" s="4"/>
    </row>
    <row r="934" spans="1:4" ht="13" x14ac:dyDescent="0.15">
      <c r="A934" s="4"/>
      <c r="B934" s="4"/>
      <c r="C934" s="3"/>
      <c r="D934" s="4"/>
    </row>
    <row r="935" spans="1:4" ht="13" x14ac:dyDescent="0.15">
      <c r="A935" s="4"/>
      <c r="B935" s="4"/>
      <c r="C935" s="3"/>
      <c r="D935" s="4"/>
    </row>
    <row r="936" spans="1:4" ht="13" x14ac:dyDescent="0.15">
      <c r="A936" s="4"/>
      <c r="B936" s="4"/>
      <c r="C936" s="3"/>
      <c r="D936" s="4"/>
    </row>
    <row r="937" spans="1:4" ht="13" x14ac:dyDescent="0.15">
      <c r="A937" s="4"/>
      <c r="B937" s="4"/>
      <c r="C937" s="3"/>
      <c r="D937" s="4"/>
    </row>
    <row r="938" spans="1:4" ht="13" x14ac:dyDescent="0.15">
      <c r="A938" s="4"/>
      <c r="B938" s="4"/>
      <c r="C938" s="3"/>
      <c r="D938" s="4"/>
    </row>
    <row r="939" spans="1:4" ht="13" x14ac:dyDescent="0.15">
      <c r="A939" s="4"/>
      <c r="B939" s="4"/>
      <c r="C939" s="3"/>
      <c r="D939" s="4"/>
    </row>
    <row r="940" spans="1:4" ht="13" x14ac:dyDescent="0.15">
      <c r="A940" s="4"/>
      <c r="B940" s="4"/>
      <c r="C940" s="3"/>
      <c r="D940" s="4"/>
    </row>
    <row r="941" spans="1:4" ht="13" x14ac:dyDescent="0.15">
      <c r="A941" s="4"/>
      <c r="B941" s="4"/>
      <c r="C941" s="3"/>
      <c r="D941" s="4"/>
    </row>
    <row r="942" spans="1:4" ht="13" x14ac:dyDescent="0.15">
      <c r="A942" s="4"/>
      <c r="B942" s="4"/>
      <c r="C942" s="3"/>
      <c r="D942" s="4"/>
    </row>
    <row r="943" spans="1:4" ht="13" x14ac:dyDescent="0.15">
      <c r="A943" s="4"/>
      <c r="B943" s="4"/>
      <c r="C943" s="3"/>
      <c r="D943" s="4"/>
    </row>
    <row r="944" spans="1:4" ht="13" x14ac:dyDescent="0.15">
      <c r="A944" s="4"/>
      <c r="B944" s="4"/>
      <c r="C944" s="3"/>
      <c r="D944" s="4"/>
    </row>
    <row r="945" spans="1:4" ht="13" x14ac:dyDescent="0.15">
      <c r="A945" s="4"/>
      <c r="B945" s="4"/>
      <c r="C945" s="3"/>
      <c r="D945" s="4"/>
    </row>
    <row r="946" spans="1:4" ht="13" x14ac:dyDescent="0.15">
      <c r="A946" s="4"/>
      <c r="B946" s="4"/>
      <c r="C946" s="3"/>
      <c r="D946" s="4"/>
    </row>
    <row r="947" spans="1:4" ht="13" x14ac:dyDescent="0.15">
      <c r="A947" s="4"/>
      <c r="B947" s="4"/>
      <c r="C947" s="3"/>
      <c r="D947" s="4"/>
    </row>
    <row r="948" spans="1:4" ht="13" x14ac:dyDescent="0.15">
      <c r="A948" s="4"/>
      <c r="B948" s="4"/>
      <c r="C948" s="3"/>
      <c r="D948" s="4"/>
    </row>
    <row r="949" spans="1:4" ht="13" x14ac:dyDescent="0.15">
      <c r="A949" s="4"/>
      <c r="B949" s="4"/>
      <c r="C949" s="3"/>
      <c r="D949" s="4"/>
    </row>
    <row r="950" spans="1:4" ht="13" x14ac:dyDescent="0.15">
      <c r="A950" s="4"/>
      <c r="B950" s="4"/>
      <c r="C950" s="3"/>
      <c r="D950" s="4"/>
    </row>
    <row r="951" spans="1:4" ht="13" x14ac:dyDescent="0.15">
      <c r="A951" s="4"/>
      <c r="B951" s="4"/>
      <c r="C951" s="3"/>
      <c r="D951" s="4"/>
    </row>
    <row r="952" spans="1:4" ht="13" x14ac:dyDescent="0.15">
      <c r="A952" s="4"/>
      <c r="B952" s="4"/>
      <c r="C952" s="3"/>
      <c r="D952" s="4"/>
    </row>
    <row r="953" spans="1:4" ht="13" x14ac:dyDescent="0.15">
      <c r="A953" s="4"/>
      <c r="B953" s="4"/>
      <c r="C953" s="3"/>
      <c r="D953" s="4"/>
    </row>
    <row r="954" spans="1:4" ht="13" x14ac:dyDescent="0.15">
      <c r="A954" s="4"/>
      <c r="B954" s="4"/>
      <c r="C954" s="3"/>
      <c r="D954" s="4"/>
    </row>
    <row r="955" spans="1:4" ht="13" x14ac:dyDescent="0.15">
      <c r="A955" s="4"/>
      <c r="B955" s="4"/>
      <c r="C955" s="3"/>
      <c r="D955" s="4"/>
    </row>
    <row r="956" spans="1:4" ht="13" x14ac:dyDescent="0.15">
      <c r="A956" s="4"/>
      <c r="B956" s="4"/>
      <c r="C956" s="3"/>
      <c r="D956" s="4"/>
    </row>
    <row r="957" spans="1:4" ht="13" x14ac:dyDescent="0.15">
      <c r="A957" s="4"/>
      <c r="B957" s="4"/>
      <c r="C957" s="3"/>
      <c r="D957" s="4"/>
    </row>
    <row r="958" spans="1:4" ht="13" x14ac:dyDescent="0.15">
      <c r="A958" s="4"/>
      <c r="B958" s="4"/>
      <c r="C958" s="3"/>
      <c r="D958" s="4"/>
    </row>
    <row r="959" spans="1:4" ht="13" x14ac:dyDescent="0.15">
      <c r="A959" s="4"/>
      <c r="B959" s="4"/>
      <c r="C959" s="3"/>
      <c r="D959" s="4"/>
    </row>
    <row r="960" spans="1:4" ht="13" x14ac:dyDescent="0.15">
      <c r="A960" s="4"/>
      <c r="B960" s="4"/>
      <c r="C960" s="3"/>
      <c r="D960" s="4"/>
    </row>
    <row r="961" spans="1:4" ht="13" x14ac:dyDescent="0.15">
      <c r="A961" s="4"/>
      <c r="B961" s="4"/>
      <c r="C961" s="3"/>
      <c r="D961" s="4"/>
    </row>
    <row r="962" spans="1:4" ht="13" x14ac:dyDescent="0.15">
      <c r="A962" s="4"/>
      <c r="B962" s="4"/>
      <c r="C962" s="3"/>
      <c r="D962" s="4"/>
    </row>
    <row r="963" spans="1:4" ht="13" x14ac:dyDescent="0.15">
      <c r="A963" s="4"/>
      <c r="B963" s="4"/>
      <c r="C963" s="3"/>
      <c r="D963" s="4"/>
    </row>
    <row r="964" spans="1:4" ht="13" x14ac:dyDescent="0.15">
      <c r="A964" s="4"/>
      <c r="B964" s="4"/>
      <c r="C964" s="3"/>
      <c r="D964" s="4"/>
    </row>
    <row r="965" spans="1:4" ht="13" x14ac:dyDescent="0.15">
      <c r="A965" s="4"/>
      <c r="B965" s="4"/>
      <c r="C965" s="3"/>
      <c r="D965" s="4"/>
    </row>
    <row r="966" spans="1:4" ht="13" x14ac:dyDescent="0.15">
      <c r="A966" s="4"/>
      <c r="B966" s="4"/>
      <c r="C966" s="3"/>
      <c r="D966" s="4"/>
    </row>
    <row r="967" spans="1:4" ht="13" x14ac:dyDescent="0.15">
      <c r="A967" s="4"/>
      <c r="B967" s="4"/>
      <c r="C967" s="3"/>
      <c r="D967" s="4"/>
    </row>
    <row r="968" spans="1:4" ht="13" x14ac:dyDescent="0.15">
      <c r="A968" s="4"/>
      <c r="B968" s="4"/>
      <c r="C968" s="3"/>
      <c r="D968" s="4"/>
    </row>
    <row r="969" spans="1:4" ht="13" x14ac:dyDescent="0.15">
      <c r="A969" s="4"/>
      <c r="B969" s="4"/>
      <c r="C969" s="3"/>
      <c r="D969" s="4"/>
    </row>
    <row r="970" spans="1:4" ht="13" x14ac:dyDescent="0.15">
      <c r="A970" s="4"/>
      <c r="B970" s="4"/>
      <c r="C970" s="3"/>
      <c r="D970" s="4"/>
    </row>
    <row r="971" spans="1:4" ht="13" x14ac:dyDescent="0.15">
      <c r="A971" s="4"/>
      <c r="B971" s="4"/>
      <c r="C971" s="3"/>
      <c r="D971" s="4"/>
    </row>
    <row r="972" spans="1:4" ht="13" x14ac:dyDescent="0.15">
      <c r="A972" s="4"/>
      <c r="B972" s="4"/>
      <c r="C972" s="3"/>
      <c r="D972" s="4"/>
    </row>
    <row r="973" spans="1:4" ht="13" x14ac:dyDescent="0.15">
      <c r="A973" s="4"/>
      <c r="B973" s="4"/>
      <c r="C973" s="3"/>
      <c r="D973" s="4"/>
    </row>
    <row r="974" spans="1:4" ht="13" x14ac:dyDescent="0.15">
      <c r="A974" s="4"/>
      <c r="B974" s="4"/>
      <c r="C974" s="3"/>
      <c r="D974" s="4"/>
    </row>
    <row r="975" spans="1:4" ht="13" x14ac:dyDescent="0.15">
      <c r="A975" s="4"/>
      <c r="B975" s="4"/>
      <c r="C975" s="3"/>
      <c r="D975" s="4"/>
    </row>
    <row r="976" spans="1:4" ht="13" x14ac:dyDescent="0.15">
      <c r="A976" s="4"/>
      <c r="B976" s="4"/>
      <c r="C976" s="3"/>
      <c r="D976" s="4"/>
    </row>
    <row r="977" spans="1:4" ht="13" x14ac:dyDescent="0.15">
      <c r="A977" s="4"/>
      <c r="B977" s="4"/>
      <c r="C977" s="3"/>
      <c r="D977" s="4"/>
    </row>
    <row r="978" spans="1:4" ht="13" x14ac:dyDescent="0.15">
      <c r="A978" s="4"/>
      <c r="B978" s="4"/>
      <c r="C978" s="3"/>
      <c r="D978" s="4"/>
    </row>
    <row r="979" spans="1:4" ht="13" x14ac:dyDescent="0.15">
      <c r="A979" s="4"/>
      <c r="B979" s="4"/>
      <c r="C979" s="3"/>
      <c r="D979" s="4"/>
    </row>
    <row r="980" spans="1:4" ht="13" x14ac:dyDescent="0.15">
      <c r="A980" s="4"/>
      <c r="B980" s="4"/>
      <c r="C980" s="3"/>
      <c r="D980" s="4"/>
    </row>
    <row r="981" spans="1:4" ht="13" x14ac:dyDescent="0.15">
      <c r="A981" s="4"/>
      <c r="B981" s="4"/>
      <c r="C981" s="3"/>
      <c r="D981" s="4"/>
    </row>
    <row r="982" spans="1:4" ht="13" x14ac:dyDescent="0.15">
      <c r="A982" s="4"/>
      <c r="B982" s="4"/>
      <c r="C982" s="3"/>
      <c r="D982" s="4"/>
    </row>
    <row r="983" spans="1:4" ht="13" x14ac:dyDescent="0.15">
      <c r="A983" s="4"/>
      <c r="B983" s="4"/>
      <c r="C983" s="3"/>
      <c r="D983" s="4"/>
    </row>
    <row r="984" spans="1:4" ht="13" x14ac:dyDescent="0.15">
      <c r="A984" s="4"/>
      <c r="B984" s="4"/>
      <c r="C984" s="3"/>
      <c r="D984" s="4"/>
    </row>
    <row r="985" spans="1:4" ht="13" x14ac:dyDescent="0.15">
      <c r="A985" s="4"/>
      <c r="B985" s="4"/>
      <c r="C985" s="3"/>
      <c r="D985" s="4"/>
    </row>
    <row r="986" spans="1:4" ht="13" x14ac:dyDescent="0.15">
      <c r="A986" s="4"/>
      <c r="B986" s="4"/>
      <c r="C986" s="3"/>
      <c r="D986" s="4"/>
    </row>
    <row r="987" spans="1:4" ht="13" x14ac:dyDescent="0.15">
      <c r="A987" s="4"/>
      <c r="B987" s="4"/>
      <c r="C987" s="3"/>
      <c r="D987" s="4"/>
    </row>
    <row r="988" spans="1:4" ht="13" x14ac:dyDescent="0.15">
      <c r="A988" s="4"/>
      <c r="B988" s="4"/>
      <c r="C988" s="3"/>
      <c r="D988" s="4"/>
    </row>
    <row r="989" spans="1:4" ht="13" x14ac:dyDescent="0.15">
      <c r="A989" s="4"/>
      <c r="B989" s="4"/>
      <c r="C989" s="3"/>
      <c r="D989" s="4"/>
    </row>
    <row r="990" spans="1:4" ht="13" x14ac:dyDescent="0.15">
      <c r="A990" s="4"/>
      <c r="B990" s="4"/>
      <c r="C990" s="3"/>
      <c r="D990" s="4"/>
    </row>
    <row r="991" spans="1:4" ht="13" x14ac:dyDescent="0.15">
      <c r="A991" s="4"/>
      <c r="B991" s="4"/>
      <c r="C991" s="3"/>
      <c r="D991" s="4"/>
    </row>
    <row r="992" spans="1:4" ht="13" x14ac:dyDescent="0.15">
      <c r="A992" s="4"/>
      <c r="B992" s="4"/>
      <c r="C992" s="3"/>
      <c r="D992" s="4"/>
    </row>
    <row r="993" spans="1:4" ht="13" x14ac:dyDescent="0.15">
      <c r="A993" s="4"/>
      <c r="B993" s="4"/>
      <c r="C993" s="3"/>
      <c r="D993" s="4"/>
    </row>
    <row r="994" spans="1:4" ht="13" x14ac:dyDescent="0.15">
      <c r="A994" s="4"/>
      <c r="B994" s="4"/>
      <c r="C994" s="3"/>
      <c r="D994" s="4"/>
    </row>
    <row r="995" spans="1:4" ht="13" x14ac:dyDescent="0.15">
      <c r="A995" s="4"/>
      <c r="B995" s="4"/>
      <c r="C995" s="3"/>
      <c r="D995" s="4"/>
    </row>
    <row r="996" spans="1:4" ht="13" x14ac:dyDescent="0.15">
      <c r="A996" s="4"/>
      <c r="B996" s="4"/>
      <c r="C996" s="3"/>
      <c r="D996" s="4"/>
    </row>
    <row r="997" spans="1:4" ht="13" x14ac:dyDescent="0.15">
      <c r="A997" s="4"/>
      <c r="B997" s="4"/>
      <c r="C997" s="3"/>
      <c r="D997" s="4"/>
    </row>
    <row r="998" spans="1:4" ht="13" x14ac:dyDescent="0.15">
      <c r="A998" s="4"/>
      <c r="B998" s="4"/>
      <c r="C998" s="3"/>
      <c r="D998" s="4"/>
    </row>
    <row r="999" spans="1:4" ht="13" x14ac:dyDescent="0.15">
      <c r="A999" s="4"/>
      <c r="B999" s="4"/>
      <c r="C999" s="3"/>
      <c r="D999" s="4"/>
    </row>
  </sheetData>
  <autoFilter ref="A1:E334" xr:uid="{00000000-0009-0000-0000-000002000000}">
    <sortState xmlns:xlrd2="http://schemas.microsoft.com/office/spreadsheetml/2017/richdata2" ref="A2:E334">
      <sortCondition ref="B1:B334"/>
      <sortCondition ref="A1:A334"/>
    </sortState>
  </autoFilter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  <outlinePr summaryBelow="0" summaryRight="0"/>
  </sheetPr>
  <dimension ref="A1:AL998"/>
  <sheetViews>
    <sheetView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4" sqref="H4"/>
    </sheetView>
  </sheetViews>
  <sheetFormatPr baseColWidth="10" defaultColWidth="12.6640625" defaultRowHeight="15.75" customHeight="1" x14ac:dyDescent="0.15"/>
  <cols>
    <col min="1" max="1" width="4.83203125" customWidth="1"/>
    <col min="2" max="2" width="13.6640625" customWidth="1"/>
    <col min="3" max="3" width="20.6640625" hidden="1" customWidth="1"/>
    <col min="4" max="4" width="15.1640625" customWidth="1"/>
    <col min="5" max="5" width="25.5" customWidth="1"/>
    <col min="6" max="6" width="19" customWidth="1"/>
    <col min="7" max="7" width="17" customWidth="1"/>
    <col min="8" max="8" width="24.5" customWidth="1"/>
    <col min="9" max="9" width="19.6640625" customWidth="1"/>
    <col min="12" max="12" width="9.6640625" customWidth="1"/>
    <col min="13" max="14" width="12.6640625" hidden="1"/>
    <col min="15" max="15" width="16.1640625" hidden="1" customWidth="1"/>
    <col min="16" max="16" width="14.6640625" hidden="1" customWidth="1"/>
    <col min="17" max="17" width="14.83203125" hidden="1" customWidth="1"/>
    <col min="18" max="20" width="12.6640625" hidden="1"/>
    <col min="21" max="21" width="18.6640625" customWidth="1"/>
    <col min="22" max="22" width="16.83203125" customWidth="1"/>
    <col min="23" max="25" width="12.6640625" hidden="1"/>
    <col min="30" max="30" width="25" customWidth="1"/>
    <col min="31" max="31" width="15.6640625" customWidth="1"/>
    <col min="32" max="32" width="15.6640625" hidden="1" customWidth="1"/>
    <col min="33" max="33" width="26.6640625" customWidth="1"/>
    <col min="34" max="34" width="15.6640625" customWidth="1"/>
    <col min="35" max="35" width="15.6640625" hidden="1" customWidth="1"/>
    <col min="36" max="36" width="25" customWidth="1"/>
    <col min="37" max="37" width="15.6640625" customWidth="1"/>
    <col min="38" max="38" width="15.6640625" hidden="1" customWidth="1"/>
  </cols>
  <sheetData>
    <row r="1" spans="1:38" ht="19" x14ac:dyDescent="0.2">
      <c r="A1" s="1" t="s">
        <v>3378</v>
      </c>
      <c r="B1" s="3"/>
      <c r="G1" s="2" t="s">
        <v>43</v>
      </c>
      <c r="V1" s="4"/>
      <c r="AA1" s="5"/>
      <c r="AB1" s="5"/>
      <c r="AC1" s="5"/>
      <c r="AE1" s="4"/>
    </row>
    <row r="2" spans="1:38" ht="15.75" customHeight="1" x14ac:dyDescent="0.15">
      <c r="A2" s="16" t="s">
        <v>3379</v>
      </c>
      <c r="B2" s="16"/>
      <c r="C2" s="16"/>
      <c r="D2" s="16"/>
      <c r="E2" s="16"/>
      <c r="F2" s="16" t="s">
        <v>3380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8" t="s">
        <v>3381</v>
      </c>
      <c r="W2" s="29"/>
      <c r="X2" s="29"/>
      <c r="Y2" s="29"/>
      <c r="Z2" s="29"/>
      <c r="AA2" s="29"/>
      <c r="AB2" s="29"/>
      <c r="AC2" s="29"/>
      <c r="AD2" s="30" t="s">
        <v>3382</v>
      </c>
      <c r="AE2" s="29"/>
      <c r="AF2" s="29"/>
      <c r="AG2" s="29"/>
      <c r="AH2" s="29"/>
      <c r="AI2" s="29"/>
      <c r="AJ2" s="29"/>
      <c r="AK2" s="29"/>
      <c r="AL2" s="29"/>
    </row>
    <row r="3" spans="1:38" ht="15.75" customHeight="1" x14ac:dyDescent="0.15">
      <c r="A3" s="7" t="s">
        <v>44</v>
      </c>
      <c r="B3" s="17" t="s">
        <v>3383</v>
      </c>
      <c r="C3" s="7" t="s">
        <v>45</v>
      </c>
      <c r="D3" s="7" t="s">
        <v>3375</v>
      </c>
      <c r="E3" s="7" t="s">
        <v>3384</v>
      </c>
      <c r="F3" s="7" t="s">
        <v>3385</v>
      </c>
      <c r="G3" s="7" t="s">
        <v>3386</v>
      </c>
      <c r="H3" s="7" t="s">
        <v>3376</v>
      </c>
      <c r="I3" s="7" t="s">
        <v>3387</v>
      </c>
      <c r="J3" s="7" t="s">
        <v>3377</v>
      </c>
      <c r="K3" s="7" t="s">
        <v>0</v>
      </c>
      <c r="L3" s="7" t="s">
        <v>47</v>
      </c>
      <c r="M3" s="7" t="s">
        <v>46</v>
      </c>
      <c r="N3" s="7" t="s">
        <v>48</v>
      </c>
      <c r="O3" s="7" t="s">
        <v>49</v>
      </c>
      <c r="P3" s="7" t="s">
        <v>50</v>
      </c>
      <c r="Q3" s="7" t="s">
        <v>51</v>
      </c>
      <c r="R3" s="7" t="s">
        <v>52</v>
      </c>
      <c r="S3" s="7" t="s">
        <v>53</v>
      </c>
      <c r="T3" s="7" t="s">
        <v>54</v>
      </c>
      <c r="U3" s="7" t="s">
        <v>55</v>
      </c>
      <c r="V3" s="18" t="s">
        <v>56</v>
      </c>
      <c r="W3" s="19" t="s">
        <v>57</v>
      </c>
      <c r="X3" s="19" t="s">
        <v>58</v>
      </c>
      <c r="Y3" s="19" t="s">
        <v>59</v>
      </c>
      <c r="Z3" s="19" t="s">
        <v>60</v>
      </c>
      <c r="AA3" s="20" t="s">
        <v>3388</v>
      </c>
      <c r="AB3" s="20" t="s">
        <v>3389</v>
      </c>
      <c r="AC3" s="20" t="s">
        <v>3390</v>
      </c>
      <c r="AD3" s="7" t="s">
        <v>61</v>
      </c>
      <c r="AE3" s="21" t="s">
        <v>62</v>
      </c>
      <c r="AF3" s="7" t="s">
        <v>3391</v>
      </c>
      <c r="AG3" s="7" t="s">
        <v>63</v>
      </c>
      <c r="AH3" s="8" t="s">
        <v>62</v>
      </c>
      <c r="AI3" s="7" t="s">
        <v>3391</v>
      </c>
      <c r="AJ3" s="7" t="s">
        <v>64</v>
      </c>
      <c r="AK3" s="8" t="s">
        <v>62</v>
      </c>
      <c r="AL3" s="7" t="s">
        <v>3391</v>
      </c>
    </row>
    <row r="4" spans="1:38" ht="15.75" customHeight="1" x14ac:dyDescent="0.15">
      <c r="A4" s="2">
        <v>1</v>
      </c>
      <c r="B4" s="3">
        <v>42536</v>
      </c>
      <c r="C4" s="2" t="s">
        <v>65</v>
      </c>
      <c r="D4" s="2" t="s">
        <v>66</v>
      </c>
      <c r="E4" s="2" t="s">
        <v>67</v>
      </c>
      <c r="F4" s="2" t="s">
        <v>68</v>
      </c>
      <c r="G4" s="2" t="s">
        <v>69</v>
      </c>
      <c r="V4" s="4" t="str">
        <f t="shared" ref="V4:V258" si="0">F4&amp;" "&amp;G4</f>
        <v>BAKARIS NIKOS</v>
      </c>
      <c r="W4" s="6">
        <v>0.8</v>
      </c>
      <c r="X4" s="6">
        <v>0</v>
      </c>
      <c r="Y4" s="6">
        <v>0</v>
      </c>
      <c r="Z4" s="2" t="s">
        <v>70</v>
      </c>
      <c r="AA4" s="5"/>
      <c r="AB4" s="5"/>
      <c r="AC4" s="5"/>
      <c r="AD4" s="7" t="s">
        <v>71</v>
      </c>
      <c r="AE4" s="21" t="str">
        <f ca="1">IFERROR(__xludf.DUMMYFUNCTION("IFERROR(FILTER(Certificate!$B:$B, LOWER(Certificate!$A:$A)=LOWER(TRIM($V4)), (Certificate!$D:$D=""H"") + (Certificate!$D:$D=""HTO"")), """")"),"")</f>
        <v/>
      </c>
      <c r="AF4" s="7"/>
      <c r="AG4" s="7" t="s">
        <v>72</v>
      </c>
      <c r="AH4" s="21" t="str">
        <f ca="1">IFERROR(__xludf.DUMMYFUNCTION("IFERROR(FILTER(Certificate!$B:$B, LOWER(Certificate!$A:$A)=LOWER(TRIM($V4)), (Certificate!$D:$D=""TO"") + (Certificate!$D:$D=""HTO"")), """")"),"")</f>
        <v/>
      </c>
      <c r="AI4" s="7"/>
      <c r="AJ4" s="7"/>
      <c r="AK4" s="8" t="str">
        <f ca="1">IFERROR(__xludf.DUMMYFUNCTION("IFERROR(FILTER(Certificate!$B:$B, Certificate!$A:$A=TRIM($V4), Certificate!$D:$D=""D""), """")"),"")</f>
        <v/>
      </c>
      <c r="AL4" s="2"/>
    </row>
    <row r="5" spans="1:38" ht="15.75" customHeight="1" x14ac:dyDescent="0.15">
      <c r="A5" s="2">
        <v>2</v>
      </c>
      <c r="B5" s="3">
        <v>42536</v>
      </c>
      <c r="C5" s="2" t="s">
        <v>65</v>
      </c>
      <c r="D5" s="2" t="s">
        <v>66</v>
      </c>
      <c r="E5" s="2" t="s">
        <v>67</v>
      </c>
      <c r="F5" s="2" t="s">
        <v>73</v>
      </c>
      <c r="G5" s="2" t="s">
        <v>74</v>
      </c>
      <c r="V5" s="4" t="str">
        <f t="shared" si="0"/>
        <v>COBEN ANNE</v>
      </c>
      <c r="W5" s="6">
        <v>0.9</v>
      </c>
      <c r="X5" s="6">
        <v>0</v>
      </c>
      <c r="Y5" s="6">
        <v>0</v>
      </c>
      <c r="Z5" s="2" t="s">
        <v>70</v>
      </c>
      <c r="AA5" s="5"/>
      <c r="AB5" s="5"/>
      <c r="AC5" s="5"/>
      <c r="AD5" s="7" t="s">
        <v>71</v>
      </c>
      <c r="AE5" s="21" t="str">
        <f ca="1">IFERROR(__xludf.DUMMYFUNCTION("IFERROR(FILTER(Certificate!$B:$B, LOWER(Certificate!$A:$A)=LOWER(TRIM($V5)), (Certificate!$D:$D=""H"") + (Certificate!$D:$D=""HTO"")), """")"),"")</f>
        <v/>
      </c>
      <c r="AF5" s="7"/>
      <c r="AG5" s="7" t="s">
        <v>72</v>
      </c>
      <c r="AH5" s="8" t="str">
        <f ca="1">IFERROR(__xludf.DUMMYFUNCTION("IFERROR(FILTER(Certificate!$B:$B, LOWER(Certificate!$A:$A)=LOWER(TRIM($V5)), (Certificate!$D:$D=""TO"") + (Certificate!$D:$D=""HTO"")), """")"),"")</f>
        <v/>
      </c>
      <c r="AI5" s="7"/>
      <c r="AJ5" s="7"/>
      <c r="AK5" s="8" t="str">
        <f ca="1">IFERROR(__xludf.DUMMYFUNCTION("IFERROR(FILTER(Certificate!$B:$B, Certificate!$A:$A=TRIM($V5), Certificate!$D:$D=""D""), """")"),"")</f>
        <v/>
      </c>
      <c r="AL5" s="2"/>
    </row>
    <row r="6" spans="1:38" ht="15.75" customHeight="1" x14ac:dyDescent="0.15">
      <c r="A6" s="2">
        <v>3</v>
      </c>
      <c r="B6" s="3">
        <v>42536</v>
      </c>
      <c r="C6" s="2" t="s">
        <v>65</v>
      </c>
      <c r="D6" s="2" t="s">
        <v>66</v>
      </c>
      <c r="E6" s="2" t="s">
        <v>67</v>
      </c>
      <c r="F6" s="2" t="s">
        <v>75</v>
      </c>
      <c r="G6" s="2" t="s">
        <v>76</v>
      </c>
      <c r="V6" s="4" t="str">
        <f t="shared" si="0"/>
        <v>COROVESSI DIMITRA</v>
      </c>
      <c r="W6" s="6">
        <v>0.77</v>
      </c>
      <c r="X6" s="6">
        <v>0</v>
      </c>
      <c r="Y6" s="6">
        <v>0</v>
      </c>
      <c r="Z6" s="2" t="s">
        <v>70</v>
      </c>
      <c r="AA6" s="5"/>
      <c r="AB6" s="5"/>
      <c r="AC6" s="5"/>
      <c r="AD6" s="7" t="s">
        <v>71</v>
      </c>
      <c r="AE6" s="21" t="str">
        <f ca="1">IFERROR(__xludf.DUMMYFUNCTION("IFERROR(FILTER(Certificate!$B:$B, LOWER(Certificate!$A:$A)=LOWER(TRIM($V6)), (Certificate!$D:$D=""H"") + (Certificate!$D:$D=""HTO"")), """")"),"")</f>
        <v/>
      </c>
      <c r="AF6" s="7"/>
      <c r="AG6" s="7" t="s">
        <v>72</v>
      </c>
      <c r="AH6" s="8" t="str">
        <f ca="1">IFERROR(__xludf.DUMMYFUNCTION("IFERROR(FILTER(Certificate!$B:$B, LOWER(Certificate!$A:$A)=LOWER(TRIM($V6)), (Certificate!$D:$D=""TO"") + (Certificate!$D:$D=""HTO"")), """")"),"")</f>
        <v/>
      </c>
      <c r="AI6" s="7"/>
      <c r="AJ6" s="7"/>
      <c r="AK6" s="8" t="str">
        <f ca="1">IFERROR(__xludf.DUMMYFUNCTION("IFERROR(FILTER(Certificate!$B:$B, Certificate!$A:$A=TRIM($V6), Certificate!$D:$D=""D""), """")"),"")</f>
        <v/>
      </c>
      <c r="AL6" s="2"/>
    </row>
    <row r="7" spans="1:38" ht="15.75" customHeight="1" x14ac:dyDescent="0.15">
      <c r="A7" s="2">
        <v>4</v>
      </c>
      <c r="B7" s="3">
        <v>42536</v>
      </c>
      <c r="C7" s="2" t="s">
        <v>65</v>
      </c>
      <c r="D7" s="2" t="s">
        <v>66</v>
      </c>
      <c r="E7" s="2" t="s">
        <v>67</v>
      </c>
      <c r="F7" s="2" t="s">
        <v>77</v>
      </c>
      <c r="G7" s="2" t="s">
        <v>78</v>
      </c>
      <c r="V7" s="4" t="str">
        <f t="shared" si="0"/>
        <v>DELF JACK</v>
      </c>
      <c r="W7" s="6">
        <v>0.86</v>
      </c>
      <c r="X7" s="6">
        <v>0</v>
      </c>
      <c r="Y7" s="6">
        <v>0</v>
      </c>
      <c r="Z7" s="2" t="s">
        <v>70</v>
      </c>
      <c r="AA7" s="5"/>
      <c r="AB7" s="5"/>
      <c r="AC7" s="5"/>
      <c r="AD7" s="7" t="s">
        <v>71</v>
      </c>
      <c r="AE7" s="21" t="str">
        <f ca="1">IFERROR(__xludf.DUMMYFUNCTION("IFERROR(FILTER(Certificate!$B:$B, LOWER(Certificate!$A:$A)=LOWER(TRIM($V7)), (Certificate!$D:$D=""H"") + (Certificate!$D:$D=""HTO"")), """")"),"")</f>
        <v/>
      </c>
      <c r="AF7" s="7"/>
      <c r="AG7" s="7" t="s">
        <v>72</v>
      </c>
      <c r="AH7" s="8" t="str">
        <f ca="1">IFERROR(__xludf.DUMMYFUNCTION("IFERROR(FILTER(Certificate!$B:$B, LOWER(Certificate!$A:$A)=LOWER(TRIM($V7)), (Certificate!$D:$D=""TO"") + (Certificate!$D:$D=""HTO"")), """")"),"")</f>
        <v/>
      </c>
      <c r="AI7" s="7"/>
      <c r="AJ7" s="7"/>
      <c r="AK7" s="8" t="str">
        <f ca="1">IFERROR(__xludf.DUMMYFUNCTION("IFERROR(FILTER(Certificate!$B:$B, Certificate!$A:$A=TRIM($V7), Certificate!$D:$D=""D""), """")"),"")</f>
        <v/>
      </c>
      <c r="AL7" s="2"/>
    </row>
    <row r="8" spans="1:38" ht="15.75" customHeight="1" x14ac:dyDescent="0.15">
      <c r="A8" s="2">
        <v>5</v>
      </c>
      <c r="B8" s="3">
        <v>42536</v>
      </c>
      <c r="C8" s="2" t="s">
        <v>65</v>
      </c>
      <c r="D8" s="2" t="s">
        <v>66</v>
      </c>
      <c r="E8" s="2" t="s">
        <v>67</v>
      </c>
      <c r="F8" s="2" t="s">
        <v>79</v>
      </c>
      <c r="G8" s="2" t="s">
        <v>80</v>
      </c>
      <c r="V8" s="4" t="str">
        <f t="shared" si="0"/>
        <v>DERVISKACLIC SNJERANS</v>
      </c>
      <c r="W8" s="6">
        <v>0.94</v>
      </c>
      <c r="X8" s="6">
        <v>0</v>
      </c>
      <c r="Y8" s="6">
        <v>0</v>
      </c>
      <c r="Z8" s="2" t="s">
        <v>70</v>
      </c>
      <c r="AA8" s="5"/>
      <c r="AB8" s="5"/>
      <c r="AC8" s="5"/>
      <c r="AD8" s="7" t="s">
        <v>71</v>
      </c>
      <c r="AE8" s="21" t="str">
        <f ca="1">IFERROR(__xludf.DUMMYFUNCTION("IFERROR(FILTER(Certificate!$B:$B, LOWER(Certificate!$A:$A)=LOWER(TRIM($V8)), (Certificate!$D:$D=""H"") + (Certificate!$D:$D=""HTO"")), """")"),"")</f>
        <v/>
      </c>
      <c r="AF8" s="7"/>
      <c r="AG8" s="7" t="s">
        <v>72</v>
      </c>
      <c r="AH8" s="8" t="str">
        <f ca="1">IFERROR(__xludf.DUMMYFUNCTION("IFERROR(FILTER(Certificate!$B:$B, LOWER(Certificate!$A:$A)=LOWER(TRIM($V8)), (Certificate!$D:$D=""TO"") + (Certificate!$D:$D=""HTO"")), """")"),"")</f>
        <v/>
      </c>
      <c r="AI8" s="7"/>
      <c r="AJ8" s="7"/>
      <c r="AK8" s="8" t="str">
        <f ca="1">IFERROR(__xludf.DUMMYFUNCTION("IFERROR(FILTER(Certificate!$B:$B, Certificate!$A:$A=TRIM($V8), Certificate!$D:$D=""D""), """")"),"")</f>
        <v/>
      </c>
      <c r="AL8" s="2"/>
    </row>
    <row r="9" spans="1:38" ht="15.75" customHeight="1" x14ac:dyDescent="0.15">
      <c r="A9" s="2">
        <v>6</v>
      </c>
      <c r="B9" s="3">
        <v>42536</v>
      </c>
      <c r="C9" s="2" t="s">
        <v>65</v>
      </c>
      <c r="D9" s="2" t="s">
        <v>66</v>
      </c>
      <c r="E9" s="2" t="s">
        <v>67</v>
      </c>
      <c r="F9" s="2" t="s">
        <v>81</v>
      </c>
      <c r="G9" s="2" t="s">
        <v>82</v>
      </c>
      <c r="V9" s="4" t="str">
        <f t="shared" si="0"/>
        <v>KARAMPASIS IOANNIS</v>
      </c>
      <c r="W9" s="6">
        <v>0.9</v>
      </c>
      <c r="X9" s="6">
        <v>0</v>
      </c>
      <c r="Y9" s="6">
        <v>0</v>
      </c>
      <c r="Z9" s="2" t="s">
        <v>70</v>
      </c>
      <c r="AA9" s="5"/>
      <c r="AB9" s="5"/>
      <c r="AC9" s="5"/>
      <c r="AD9" s="7" t="s">
        <v>71</v>
      </c>
      <c r="AE9" s="21" t="str">
        <f ca="1">IFERROR(__xludf.DUMMYFUNCTION("IFERROR(FILTER(Certificate!$B:$B, LOWER(Certificate!$A:$A)=LOWER(TRIM($V9)), (Certificate!$D:$D=""H"") + (Certificate!$D:$D=""HTO"")), """")"),"")</f>
        <v/>
      </c>
      <c r="AF9" s="7"/>
      <c r="AG9" s="7" t="s">
        <v>72</v>
      </c>
      <c r="AH9" s="8" t="str">
        <f ca="1">IFERROR(__xludf.DUMMYFUNCTION("IFERROR(FILTER(Certificate!$B:$B, LOWER(Certificate!$A:$A)=LOWER(TRIM($V9)), (Certificate!$D:$D=""TO"") + (Certificate!$D:$D=""HTO"")), """")"),"")</f>
        <v/>
      </c>
      <c r="AI9" s="7"/>
      <c r="AJ9" s="7"/>
      <c r="AK9" s="8" t="str">
        <f ca="1">IFERROR(__xludf.DUMMYFUNCTION("IFERROR(FILTER(Certificate!$B:$B, Certificate!$A:$A=TRIM($V9), Certificate!$D:$D=""D""), """")"),"")</f>
        <v/>
      </c>
      <c r="AL9" s="2"/>
    </row>
    <row r="10" spans="1:38" ht="15.75" customHeight="1" x14ac:dyDescent="0.15">
      <c r="A10" s="2">
        <v>7</v>
      </c>
      <c r="B10" s="3">
        <v>42536</v>
      </c>
      <c r="C10" s="2" t="s">
        <v>65</v>
      </c>
      <c r="D10" s="2" t="s">
        <v>66</v>
      </c>
      <c r="E10" s="2" t="s">
        <v>67</v>
      </c>
      <c r="F10" s="2" t="s">
        <v>83</v>
      </c>
      <c r="G10" s="2" t="s">
        <v>84</v>
      </c>
      <c r="V10" s="4" t="str">
        <f t="shared" si="0"/>
        <v>MALEGANOS JOHN</v>
      </c>
      <c r="W10" s="6">
        <v>0.9</v>
      </c>
      <c r="X10" s="6">
        <v>0</v>
      </c>
      <c r="Y10" s="6">
        <v>0</v>
      </c>
      <c r="Z10" s="2" t="s">
        <v>70</v>
      </c>
      <c r="AA10" s="5"/>
      <c r="AB10" s="5"/>
      <c r="AC10" s="5"/>
      <c r="AD10" s="7" t="s">
        <v>71</v>
      </c>
      <c r="AE10" s="21" t="str">
        <f ca="1">IFERROR(__xludf.DUMMYFUNCTION("IFERROR(FILTER(Certificate!$B:$B, LOWER(Certificate!$A:$A)=LOWER(TRIM($V10)), (Certificate!$D:$D=""H"") + (Certificate!$D:$D=""HTO"")), """")"),"")</f>
        <v/>
      </c>
      <c r="AF10" s="7"/>
      <c r="AG10" s="7" t="s">
        <v>72</v>
      </c>
      <c r="AH10" s="8" t="str">
        <f ca="1">IFERROR(__xludf.DUMMYFUNCTION("IFERROR(FILTER(Certificate!$B:$B, LOWER(Certificate!$A:$A)=LOWER(TRIM($V10)), (Certificate!$D:$D=""TO"") + (Certificate!$D:$D=""HTO"")), """")"),"")</f>
        <v/>
      </c>
      <c r="AI10" s="7"/>
      <c r="AJ10" s="7"/>
      <c r="AK10" s="8" t="str">
        <f ca="1">IFERROR(__xludf.DUMMYFUNCTION("IFERROR(FILTER(Certificate!$B:$B, Certificate!$A:$A=TRIM($V10), Certificate!$D:$D=""D""), """")"),"")</f>
        <v/>
      </c>
      <c r="AL10" s="2"/>
    </row>
    <row r="11" spans="1:38" ht="15.75" customHeight="1" x14ac:dyDescent="0.15">
      <c r="A11" s="2">
        <v>8</v>
      </c>
      <c r="B11" s="3">
        <v>42536</v>
      </c>
      <c r="C11" s="2" t="s">
        <v>65</v>
      </c>
      <c r="D11" s="2" t="s">
        <v>66</v>
      </c>
      <c r="E11" s="2" t="s">
        <v>67</v>
      </c>
      <c r="F11" s="2" t="s">
        <v>85</v>
      </c>
      <c r="G11" s="2" t="s">
        <v>86</v>
      </c>
      <c r="V11" s="4" t="str">
        <f t="shared" si="0"/>
        <v>MANAGOUDIS DIMITRIS</v>
      </c>
      <c r="W11" s="6">
        <v>0.77</v>
      </c>
      <c r="X11" s="6">
        <v>0</v>
      </c>
      <c r="Y11" s="6">
        <v>0</v>
      </c>
      <c r="Z11" s="2" t="s">
        <v>70</v>
      </c>
      <c r="AA11" s="5"/>
      <c r="AB11" s="5"/>
      <c r="AC11" s="5"/>
      <c r="AD11" s="7" t="s">
        <v>71</v>
      </c>
      <c r="AE11" s="21" t="str">
        <f ca="1">IFERROR(__xludf.DUMMYFUNCTION("IFERROR(FILTER(Certificate!$B:$B, LOWER(Certificate!$A:$A)=LOWER(TRIM($V11)), (Certificate!$D:$D=""H"") + (Certificate!$D:$D=""HTO"")), """")"),"")</f>
        <v/>
      </c>
      <c r="AF11" s="7"/>
      <c r="AG11" s="7" t="s">
        <v>72</v>
      </c>
      <c r="AH11" s="8" t="str">
        <f ca="1">IFERROR(__xludf.DUMMYFUNCTION("IFERROR(FILTER(Certificate!$B:$B, LOWER(Certificate!$A:$A)=LOWER(TRIM($V11)), (Certificate!$D:$D=""TO"") + (Certificate!$D:$D=""HTO"")), """")"),"")</f>
        <v/>
      </c>
      <c r="AI11" s="7"/>
      <c r="AJ11" s="7"/>
      <c r="AK11" s="8" t="str">
        <f ca="1">IFERROR(__xludf.DUMMYFUNCTION("IFERROR(FILTER(Certificate!$B:$B, Certificate!$A:$A=TRIM($V11), Certificate!$D:$D=""D""), """")"),"")</f>
        <v/>
      </c>
      <c r="AL11" s="2"/>
    </row>
    <row r="12" spans="1:38" ht="15.75" customHeight="1" x14ac:dyDescent="0.15">
      <c r="A12" s="2">
        <v>9</v>
      </c>
      <c r="B12" s="3">
        <v>42536</v>
      </c>
      <c r="C12" s="2" t="s">
        <v>65</v>
      </c>
      <c r="D12" s="2" t="s">
        <v>66</v>
      </c>
      <c r="E12" s="2" t="s">
        <v>67</v>
      </c>
      <c r="F12" s="2" t="s">
        <v>87</v>
      </c>
      <c r="G12" s="2" t="s">
        <v>88</v>
      </c>
      <c r="V12" s="4" t="str">
        <f t="shared" si="0"/>
        <v>MANIATOGIANNIS ILIAS</v>
      </c>
      <c r="W12" s="6">
        <v>0.77</v>
      </c>
      <c r="X12" s="6">
        <v>0</v>
      </c>
      <c r="Y12" s="6">
        <v>0</v>
      </c>
      <c r="Z12" s="2" t="s">
        <v>70</v>
      </c>
      <c r="AA12" s="5"/>
      <c r="AB12" s="5"/>
      <c r="AC12" s="5"/>
      <c r="AD12" s="7" t="s">
        <v>71</v>
      </c>
      <c r="AE12" s="21" t="str">
        <f ca="1">IFERROR(__xludf.DUMMYFUNCTION("IFERROR(FILTER(Certificate!$B:$B, LOWER(Certificate!$A:$A)=LOWER(TRIM($V12)), (Certificate!$D:$D=""H"") + (Certificate!$D:$D=""HTO"")), """")"),"")</f>
        <v/>
      </c>
      <c r="AF12" s="7"/>
      <c r="AG12" s="7" t="s">
        <v>72</v>
      </c>
      <c r="AH12" s="8" t="str">
        <f ca="1">IFERROR(__xludf.DUMMYFUNCTION("IFERROR(FILTER(Certificate!$B:$B, LOWER(Certificate!$A:$A)=LOWER(TRIM($V12)), (Certificate!$D:$D=""TO"") + (Certificate!$D:$D=""HTO"")), """")"),"")</f>
        <v/>
      </c>
      <c r="AI12" s="7"/>
      <c r="AJ12" s="7"/>
      <c r="AK12" s="8" t="str">
        <f ca="1">IFERROR(__xludf.DUMMYFUNCTION("IFERROR(FILTER(Certificate!$B:$B, Certificate!$A:$A=TRIM($V12), Certificate!$D:$D=""D""), """")"),"")</f>
        <v/>
      </c>
      <c r="AL12" s="2"/>
    </row>
    <row r="13" spans="1:38" ht="15.75" customHeight="1" x14ac:dyDescent="0.15">
      <c r="A13" s="2">
        <v>10</v>
      </c>
      <c r="B13" s="3">
        <v>42536</v>
      </c>
      <c r="C13" s="2" t="s">
        <v>65</v>
      </c>
      <c r="D13" s="2" t="s">
        <v>66</v>
      </c>
      <c r="E13" s="2" t="s">
        <v>67</v>
      </c>
      <c r="F13" s="2" t="s">
        <v>89</v>
      </c>
      <c r="G13" s="2" t="s">
        <v>69</v>
      </c>
      <c r="V13" s="4" t="str">
        <f t="shared" si="0"/>
        <v>PAVLOS NIKOS</v>
      </c>
      <c r="W13" s="6">
        <v>0.84</v>
      </c>
      <c r="X13" s="6">
        <v>0</v>
      </c>
      <c r="Y13" s="6">
        <v>0</v>
      </c>
      <c r="Z13" s="2" t="s">
        <v>70</v>
      </c>
      <c r="AA13" s="5"/>
      <c r="AB13" s="5"/>
      <c r="AC13" s="5"/>
      <c r="AD13" s="7" t="s">
        <v>71</v>
      </c>
      <c r="AE13" s="21" t="str">
        <f ca="1">IFERROR(__xludf.DUMMYFUNCTION("IFERROR(FILTER(Certificate!$B:$B, LOWER(Certificate!$A:$A)=LOWER(TRIM($V13)), (Certificate!$D:$D=""H"") + (Certificate!$D:$D=""HTO"")), """")"),"")</f>
        <v/>
      </c>
      <c r="AF13" s="7"/>
      <c r="AG13" s="7" t="s">
        <v>72</v>
      </c>
      <c r="AH13" s="8" t="str">
        <f ca="1">IFERROR(__xludf.DUMMYFUNCTION("IFERROR(FILTER(Certificate!$B:$B, LOWER(Certificate!$A:$A)=LOWER(TRIM($V13)), (Certificate!$D:$D=""TO"") + (Certificate!$D:$D=""HTO"")), """")"),"")</f>
        <v/>
      </c>
      <c r="AI13" s="7"/>
      <c r="AJ13" s="7"/>
      <c r="AK13" s="8" t="str">
        <f ca="1">IFERROR(__xludf.DUMMYFUNCTION("IFERROR(FILTER(Certificate!$B:$B, Certificate!$A:$A=TRIM($V13), Certificate!$D:$D=""D""), """")"),"")</f>
        <v/>
      </c>
      <c r="AL13" s="2"/>
    </row>
    <row r="14" spans="1:38" ht="15.75" customHeight="1" x14ac:dyDescent="0.15">
      <c r="A14" s="2">
        <v>11</v>
      </c>
      <c r="B14" s="3">
        <v>42536</v>
      </c>
      <c r="C14" s="2" t="s">
        <v>65</v>
      </c>
      <c r="D14" s="2" t="s">
        <v>66</v>
      </c>
      <c r="E14" s="2" t="s">
        <v>67</v>
      </c>
      <c r="F14" s="2" t="s">
        <v>90</v>
      </c>
      <c r="G14" s="2" t="s">
        <v>69</v>
      </c>
      <c r="V14" s="4" t="str">
        <f t="shared" si="0"/>
        <v>SOFIANOPOULOS NIKOS</v>
      </c>
      <c r="W14" s="6">
        <v>0.9</v>
      </c>
      <c r="X14" s="6">
        <v>0</v>
      </c>
      <c r="Y14" s="6">
        <v>0</v>
      </c>
      <c r="Z14" s="2" t="s">
        <v>70</v>
      </c>
      <c r="AA14" s="5"/>
      <c r="AB14" s="5"/>
      <c r="AC14" s="5"/>
      <c r="AD14" s="7" t="s">
        <v>71</v>
      </c>
      <c r="AE14" s="21" t="str">
        <f ca="1">IFERROR(__xludf.DUMMYFUNCTION("IFERROR(FILTER(Certificate!$B:$B, LOWER(Certificate!$A:$A)=LOWER(TRIM($V14)), (Certificate!$D:$D=""H"") + (Certificate!$D:$D=""HTO"")), """")"),"")</f>
        <v/>
      </c>
      <c r="AF14" s="7"/>
      <c r="AG14" s="7" t="s">
        <v>72</v>
      </c>
      <c r="AH14" s="8" t="str">
        <f ca="1">IFERROR(__xludf.DUMMYFUNCTION("IFERROR(FILTER(Certificate!$B:$B, LOWER(Certificate!$A:$A)=LOWER(TRIM($V14)), (Certificate!$D:$D=""TO"") + (Certificate!$D:$D=""HTO"")), """")"),"")</f>
        <v/>
      </c>
      <c r="AI14" s="7"/>
      <c r="AJ14" s="7"/>
      <c r="AK14" s="8" t="str">
        <f ca="1">IFERROR(__xludf.DUMMYFUNCTION("IFERROR(FILTER(Certificate!$B:$B, Certificate!$A:$A=TRIM($V14), Certificate!$D:$D=""D""), """")"),"")</f>
        <v/>
      </c>
      <c r="AL14" s="2"/>
    </row>
    <row r="15" spans="1:38" ht="15.75" customHeight="1" x14ac:dyDescent="0.15">
      <c r="A15" s="2">
        <v>12</v>
      </c>
      <c r="B15" s="3">
        <v>42536</v>
      </c>
      <c r="C15" s="2" t="s">
        <v>65</v>
      </c>
      <c r="D15" s="2" t="s">
        <v>66</v>
      </c>
      <c r="E15" s="2" t="s">
        <v>67</v>
      </c>
      <c r="F15" s="2" t="s">
        <v>91</v>
      </c>
      <c r="G15" s="2" t="s">
        <v>92</v>
      </c>
      <c r="V15" s="4" t="str">
        <f t="shared" si="0"/>
        <v>SYRIGOU MATOULA</v>
      </c>
      <c r="W15" s="6">
        <v>0.77</v>
      </c>
      <c r="X15" s="6">
        <v>0</v>
      </c>
      <c r="Y15" s="6">
        <v>0</v>
      </c>
      <c r="Z15" s="2" t="s">
        <v>70</v>
      </c>
      <c r="AA15" s="5"/>
      <c r="AB15" s="5"/>
      <c r="AC15" s="5"/>
      <c r="AD15" s="7" t="s">
        <v>71</v>
      </c>
      <c r="AE15" s="21" t="str">
        <f ca="1">IFERROR(__xludf.DUMMYFUNCTION("IFERROR(FILTER(Certificate!$B:$B, LOWER(Certificate!$A:$A)=LOWER(TRIM($V15)), (Certificate!$D:$D=""H"") + (Certificate!$D:$D=""HTO"")), """")"),"")</f>
        <v/>
      </c>
      <c r="AF15" s="7"/>
      <c r="AG15" s="7" t="s">
        <v>72</v>
      </c>
      <c r="AH15" s="8" t="str">
        <f ca="1">IFERROR(__xludf.DUMMYFUNCTION("IFERROR(FILTER(Certificate!$B:$B, LOWER(Certificate!$A:$A)=LOWER(TRIM($V15)), (Certificate!$D:$D=""TO"") + (Certificate!$D:$D=""HTO"")), """")"),"")</f>
        <v/>
      </c>
      <c r="AI15" s="7"/>
      <c r="AJ15" s="7"/>
      <c r="AK15" s="8" t="str">
        <f ca="1">IFERROR(__xludf.DUMMYFUNCTION("IFERROR(FILTER(Certificate!$B:$B, Certificate!$A:$A=TRIM($V15), Certificate!$D:$D=""D""), """")"),"")</f>
        <v/>
      </c>
      <c r="AL15" s="2"/>
    </row>
    <row r="16" spans="1:38" ht="15.75" customHeight="1" x14ac:dyDescent="0.15">
      <c r="A16" s="2">
        <v>13</v>
      </c>
      <c r="B16" s="3">
        <v>42536</v>
      </c>
      <c r="C16" s="2" t="s">
        <v>65</v>
      </c>
      <c r="D16" s="2" t="s">
        <v>66</v>
      </c>
      <c r="E16" s="2" t="s">
        <v>67</v>
      </c>
      <c r="F16" s="2" t="s">
        <v>93</v>
      </c>
      <c r="G16" s="2" t="s">
        <v>94</v>
      </c>
      <c r="V16" s="4" t="str">
        <f t="shared" si="0"/>
        <v>WEERT PETER DE</v>
      </c>
      <c r="W16" s="6">
        <v>0.82</v>
      </c>
      <c r="X16" s="6">
        <v>0</v>
      </c>
      <c r="Y16" s="6">
        <v>0</v>
      </c>
      <c r="Z16" s="2" t="s">
        <v>70</v>
      </c>
      <c r="AA16" s="5"/>
      <c r="AB16" s="5"/>
      <c r="AC16" s="5"/>
      <c r="AD16" s="7" t="s">
        <v>71</v>
      </c>
      <c r="AE16" s="21" t="str">
        <f ca="1">IFERROR(__xludf.DUMMYFUNCTION("IFERROR(FILTER(Certificate!$B:$B, LOWER(Certificate!$A:$A)=LOWER(TRIM($V16)), (Certificate!$D:$D=""H"") + (Certificate!$D:$D=""HTO"")), """")"),"")</f>
        <v/>
      </c>
      <c r="AF16" s="7"/>
      <c r="AG16" s="7" t="s">
        <v>72</v>
      </c>
      <c r="AH16" s="8" t="str">
        <f ca="1">IFERROR(__xludf.DUMMYFUNCTION("IFERROR(FILTER(Certificate!$B:$B, LOWER(Certificate!$A:$A)=LOWER(TRIM($V16)), (Certificate!$D:$D=""TO"") + (Certificate!$D:$D=""HTO"")), """")"),"")</f>
        <v/>
      </c>
      <c r="AI16" s="7"/>
      <c r="AJ16" s="7"/>
      <c r="AK16" s="8" t="str">
        <f ca="1">IFERROR(__xludf.DUMMYFUNCTION("IFERROR(FILTER(Certificate!$B:$B, Certificate!$A:$A=TRIM($V16), Certificate!$D:$D=""D""), """")"),"")</f>
        <v/>
      </c>
      <c r="AL16" s="2"/>
    </row>
    <row r="17" spans="1:38" ht="15.75" customHeight="1" x14ac:dyDescent="0.15">
      <c r="A17" s="2">
        <v>14</v>
      </c>
      <c r="B17" s="3">
        <v>42786</v>
      </c>
      <c r="C17" s="2" t="s">
        <v>95</v>
      </c>
      <c r="D17" s="2" t="s">
        <v>96</v>
      </c>
      <c r="E17" s="2" t="s">
        <v>97</v>
      </c>
      <c r="F17" s="2" t="s">
        <v>98</v>
      </c>
      <c r="G17" s="2" t="s">
        <v>99</v>
      </c>
      <c r="H17" s="2" t="s">
        <v>100</v>
      </c>
      <c r="J17" s="2" t="s">
        <v>101</v>
      </c>
      <c r="K17" s="2" t="s">
        <v>15</v>
      </c>
      <c r="V17" s="4" t="str">
        <f t="shared" si="0"/>
        <v>Sally Lee</v>
      </c>
      <c r="W17" s="6">
        <v>0.79</v>
      </c>
      <c r="X17" s="6">
        <v>0</v>
      </c>
      <c r="Y17" s="6">
        <v>0</v>
      </c>
      <c r="Z17" s="2" t="s">
        <v>70</v>
      </c>
      <c r="AA17" s="5"/>
      <c r="AB17" s="5"/>
      <c r="AC17" s="5"/>
      <c r="AD17" s="7" t="s">
        <v>102</v>
      </c>
      <c r="AE17" s="21" t="str">
        <f ca="1">IFERROR(__xludf.DUMMYFUNCTION("IFERROR(FILTER(Certificate!$B:$B, LOWER(Certificate!$A:$A)=LOWER(TRIM($V17)), (Certificate!$D:$D=""H"") + (Certificate!$D:$D=""HTO"")), """")"),"")</f>
        <v/>
      </c>
      <c r="AF17" s="7"/>
      <c r="AG17" s="7" t="s">
        <v>103</v>
      </c>
      <c r="AH17" s="8" t="str">
        <f ca="1">IFERROR(__xludf.DUMMYFUNCTION("IFERROR(FILTER(Certificate!$B:$B, LOWER(Certificate!$A:$A)=LOWER(TRIM($V17)), (Certificate!$D:$D=""TO"") + (Certificate!$D:$D=""HTO"")), """")"),"")</f>
        <v/>
      </c>
      <c r="AI17" s="7"/>
      <c r="AJ17" s="7"/>
      <c r="AK17" s="8" t="str">
        <f ca="1">IFERROR(__xludf.DUMMYFUNCTION("IFERROR(FILTER(Certificate!$B:$B, Certificate!$A:$A=TRIM($V17), Certificate!$D:$D=""D""), """")"),"")</f>
        <v/>
      </c>
      <c r="AL17" s="2"/>
    </row>
    <row r="18" spans="1:38" ht="15.75" customHeight="1" x14ac:dyDescent="0.15">
      <c r="A18" s="2">
        <v>15</v>
      </c>
      <c r="B18" s="3">
        <v>42786</v>
      </c>
      <c r="C18" s="2" t="s">
        <v>95</v>
      </c>
      <c r="D18" s="2" t="s">
        <v>96</v>
      </c>
      <c r="E18" s="2" t="s">
        <v>97</v>
      </c>
      <c r="F18" s="2" t="s">
        <v>104</v>
      </c>
      <c r="G18" s="2" t="s">
        <v>105</v>
      </c>
      <c r="H18" s="2" t="s">
        <v>106</v>
      </c>
      <c r="J18" s="2" t="s">
        <v>101</v>
      </c>
      <c r="K18" s="2" t="s">
        <v>15</v>
      </c>
      <c r="V18" s="4" t="str">
        <f t="shared" si="0"/>
        <v>Ching Yuen Wong</v>
      </c>
      <c r="W18" s="6">
        <v>0.79</v>
      </c>
      <c r="X18" s="6">
        <v>0</v>
      </c>
      <c r="Y18" s="6">
        <v>0</v>
      </c>
      <c r="Z18" s="2" t="s">
        <v>70</v>
      </c>
      <c r="AA18" s="5"/>
      <c r="AB18" s="5"/>
      <c r="AC18" s="5"/>
      <c r="AD18" s="7" t="s">
        <v>102</v>
      </c>
      <c r="AE18" s="21" t="str">
        <f ca="1">IFERROR(__xludf.DUMMYFUNCTION("IFERROR(FILTER(Certificate!$B:$B, LOWER(Certificate!$A:$A)=LOWER(TRIM($V18)), (Certificate!$D:$D=""H"") + (Certificate!$D:$D=""HTO"")), """")"),"")</f>
        <v/>
      </c>
      <c r="AF18" s="7"/>
      <c r="AG18" s="7" t="s">
        <v>103</v>
      </c>
      <c r="AH18" s="8" t="str">
        <f ca="1">IFERROR(__xludf.DUMMYFUNCTION("IFERROR(FILTER(Certificate!$B:$B, LOWER(Certificate!$A:$A)=LOWER(TRIM($V18)), (Certificate!$D:$D=""TO"") + (Certificate!$D:$D=""HTO"")), """")"),"")</f>
        <v/>
      </c>
      <c r="AI18" s="7"/>
      <c r="AJ18" s="7"/>
      <c r="AK18" s="8" t="str">
        <f ca="1">IFERROR(__xludf.DUMMYFUNCTION("IFERROR(FILTER(Certificate!$B:$B, Certificate!$A:$A=TRIM($V18), Certificate!$D:$D=""D""), """")"),"")</f>
        <v/>
      </c>
      <c r="AL18" s="2"/>
    </row>
    <row r="19" spans="1:38" ht="15.75" customHeight="1" x14ac:dyDescent="0.15">
      <c r="A19" s="2">
        <v>16</v>
      </c>
      <c r="B19" s="3">
        <v>42786</v>
      </c>
      <c r="C19" s="2" t="s">
        <v>95</v>
      </c>
      <c r="D19" s="2" t="s">
        <v>96</v>
      </c>
      <c r="E19" s="2" t="s">
        <v>97</v>
      </c>
      <c r="F19" s="2" t="s">
        <v>107</v>
      </c>
      <c r="G19" s="2" t="s">
        <v>108</v>
      </c>
      <c r="H19" s="2" t="s">
        <v>109</v>
      </c>
      <c r="J19" s="2" t="s">
        <v>101</v>
      </c>
      <c r="K19" s="2" t="s">
        <v>29</v>
      </c>
      <c r="M19" s="2" t="s">
        <v>110</v>
      </c>
      <c r="V19" s="4" t="str">
        <f t="shared" si="0"/>
        <v>Ashok Kumar</v>
      </c>
      <c r="W19" s="6">
        <v>0.87</v>
      </c>
      <c r="X19" s="6">
        <v>0</v>
      </c>
      <c r="Y19" s="6">
        <v>0</v>
      </c>
      <c r="Z19" s="2" t="s">
        <v>70</v>
      </c>
      <c r="AA19" s="5"/>
      <c r="AB19" s="5"/>
      <c r="AC19" s="5"/>
      <c r="AD19" s="7" t="s">
        <v>102</v>
      </c>
      <c r="AE19" s="21" t="str">
        <f ca="1">IFERROR(__xludf.DUMMYFUNCTION("IFERROR(FILTER(Certificate!$B:$B, LOWER(Certificate!$A:$A)=LOWER(TRIM($V19)), (Certificate!$D:$D=""H"") + (Certificate!$D:$D=""HTO"")), """")"),"")</f>
        <v/>
      </c>
      <c r="AF19" s="7"/>
      <c r="AG19" s="7" t="s">
        <v>103</v>
      </c>
      <c r="AH19" s="8" t="str">
        <f ca="1">IFERROR(__xludf.DUMMYFUNCTION("IFERROR(FILTER(Certificate!$B:$B, LOWER(Certificate!$A:$A)=LOWER(TRIM($V19)), (Certificate!$D:$D=""TO"") + (Certificate!$D:$D=""HTO"")), """")"),"")</f>
        <v/>
      </c>
      <c r="AI19" s="7"/>
      <c r="AJ19" s="7"/>
      <c r="AK19" s="8" t="str">
        <f ca="1">IFERROR(__xludf.DUMMYFUNCTION("IFERROR(FILTER(Certificate!$B:$B, Certificate!$A:$A=TRIM($V19), Certificate!$D:$D=""D""), """")"),"")</f>
        <v/>
      </c>
      <c r="AL19" s="2"/>
    </row>
    <row r="20" spans="1:38" ht="15.75" customHeight="1" x14ac:dyDescent="0.15">
      <c r="A20" s="2">
        <v>17</v>
      </c>
      <c r="B20" s="3">
        <v>42786</v>
      </c>
      <c r="C20" s="2" t="s">
        <v>95</v>
      </c>
      <c r="D20" s="2" t="s">
        <v>96</v>
      </c>
      <c r="E20" s="2" t="s">
        <v>97</v>
      </c>
      <c r="F20" s="2" t="s">
        <v>111</v>
      </c>
      <c r="G20" s="2" t="s">
        <v>112</v>
      </c>
      <c r="H20" s="2" t="s">
        <v>113</v>
      </c>
      <c r="J20" s="2" t="s">
        <v>101</v>
      </c>
      <c r="K20" s="2" t="s">
        <v>22</v>
      </c>
      <c r="M20" s="2" t="s">
        <v>114</v>
      </c>
      <c r="V20" s="4" t="str">
        <f t="shared" si="0"/>
        <v>Mohammad Faiz Zaini</v>
      </c>
      <c r="W20" s="6">
        <v>0.82</v>
      </c>
      <c r="X20" s="6">
        <v>0</v>
      </c>
      <c r="Y20" s="6">
        <v>0</v>
      </c>
      <c r="Z20" s="2" t="s">
        <v>70</v>
      </c>
      <c r="AA20" s="5"/>
      <c r="AB20" s="5"/>
      <c r="AC20" s="5"/>
      <c r="AD20" s="7" t="s">
        <v>102</v>
      </c>
      <c r="AE20" s="21" t="str">
        <f ca="1">IFERROR(__xludf.DUMMYFUNCTION("IFERROR(FILTER(Certificate!$B:$B, LOWER(Certificate!$A:$A)=LOWER(TRIM($V20)), (Certificate!$D:$D=""H"") + (Certificate!$D:$D=""HTO"")), """")"),"")</f>
        <v/>
      </c>
      <c r="AF20" s="7"/>
      <c r="AG20" s="7" t="s">
        <v>103</v>
      </c>
      <c r="AH20" s="8" t="str">
        <f ca="1">IFERROR(__xludf.DUMMYFUNCTION("IFERROR(FILTER(Certificate!$B:$B, LOWER(Certificate!$A:$A)=LOWER(TRIM($V20)), (Certificate!$D:$D=""TO"") + (Certificate!$D:$D=""HTO"")), """")"),"")</f>
        <v/>
      </c>
      <c r="AI20" s="7"/>
      <c r="AJ20" s="7"/>
      <c r="AK20" s="8" t="str">
        <f ca="1">IFERROR(__xludf.DUMMYFUNCTION("IFERROR(FILTER(Certificate!$B:$B, Certificate!$A:$A=TRIM($V20), Certificate!$D:$D=""D""), """")"),"")</f>
        <v/>
      </c>
      <c r="AL20" s="2"/>
    </row>
    <row r="21" spans="1:38" ht="15.75" customHeight="1" x14ac:dyDescent="0.15">
      <c r="A21" s="2">
        <v>18</v>
      </c>
      <c r="B21" s="3">
        <v>42786</v>
      </c>
      <c r="C21" s="2" t="s">
        <v>95</v>
      </c>
      <c r="D21" s="2" t="s">
        <v>96</v>
      </c>
      <c r="E21" s="2" t="s">
        <v>97</v>
      </c>
      <c r="F21" s="2" t="s">
        <v>115</v>
      </c>
      <c r="G21" s="2" t="s">
        <v>116</v>
      </c>
      <c r="H21" s="2" t="s">
        <v>117</v>
      </c>
      <c r="J21" s="2" t="s">
        <v>101</v>
      </c>
      <c r="K21" s="2" t="s">
        <v>5</v>
      </c>
      <c r="M21" s="2" t="s">
        <v>118</v>
      </c>
      <c r="V21" s="4" t="str">
        <f t="shared" si="0"/>
        <v>SHUKRINA ABDUL RAHMAN</v>
      </c>
      <c r="W21" s="6">
        <v>0.84</v>
      </c>
      <c r="X21" s="6">
        <v>0</v>
      </c>
      <c r="Y21" s="6">
        <v>0</v>
      </c>
      <c r="Z21" s="2" t="s">
        <v>70</v>
      </c>
      <c r="AA21" s="5"/>
      <c r="AB21" s="5"/>
      <c r="AC21" s="5"/>
      <c r="AD21" s="7" t="s">
        <v>102</v>
      </c>
      <c r="AE21" s="21" t="str">
        <f ca="1">IFERROR(__xludf.DUMMYFUNCTION("IFERROR(FILTER(Certificate!$B:$B, LOWER(Certificate!$A:$A)=LOWER(TRIM($V21)), (Certificate!$D:$D=""H"") + (Certificate!$D:$D=""HTO"")), """")"),"")</f>
        <v/>
      </c>
      <c r="AF21" s="7"/>
      <c r="AG21" s="7" t="s">
        <v>103</v>
      </c>
      <c r="AH21" s="8" t="str">
        <f ca="1">IFERROR(__xludf.DUMMYFUNCTION("IFERROR(FILTER(Certificate!$B:$B, LOWER(Certificate!$A:$A)=LOWER(TRIM($V21)), (Certificate!$D:$D=""TO"") + (Certificate!$D:$D=""HTO"")), """")"),"")</f>
        <v/>
      </c>
      <c r="AI21" s="7"/>
      <c r="AJ21" s="7"/>
      <c r="AK21" s="8" t="str">
        <f ca="1">IFERROR(__xludf.DUMMYFUNCTION("IFERROR(FILTER(Certificate!$B:$B, Certificate!$A:$A=TRIM($V21), Certificate!$D:$D=""D""), """")"),"")</f>
        <v/>
      </c>
      <c r="AL21" s="2"/>
    </row>
    <row r="22" spans="1:38" ht="15.75" customHeight="1" x14ac:dyDescent="0.15">
      <c r="A22" s="2">
        <v>19</v>
      </c>
      <c r="B22" s="3">
        <v>42786</v>
      </c>
      <c r="C22" s="2" t="s">
        <v>95</v>
      </c>
      <c r="D22" s="2" t="s">
        <v>96</v>
      </c>
      <c r="E22" s="2" t="s">
        <v>97</v>
      </c>
      <c r="F22" s="2" t="s">
        <v>119</v>
      </c>
      <c r="G22" s="2" t="s">
        <v>120</v>
      </c>
      <c r="H22" s="2" t="s">
        <v>121</v>
      </c>
      <c r="J22" s="2" t="s">
        <v>101</v>
      </c>
      <c r="K22" s="2" t="s">
        <v>11</v>
      </c>
      <c r="M22" s="2" t="s">
        <v>122</v>
      </c>
      <c r="V22" s="4" t="str">
        <f t="shared" si="0"/>
        <v>Lorenz Flordalyn Tolentino</v>
      </c>
      <c r="W22" s="6">
        <v>0.77</v>
      </c>
      <c r="X22" s="6">
        <v>0</v>
      </c>
      <c r="Y22" s="6">
        <v>0</v>
      </c>
      <c r="Z22" s="2" t="s">
        <v>70</v>
      </c>
      <c r="AA22" s="5"/>
      <c r="AB22" s="5"/>
      <c r="AC22" s="5"/>
      <c r="AD22" s="7" t="s">
        <v>102</v>
      </c>
      <c r="AE22" s="21" t="str">
        <f ca="1">IFERROR(__xludf.DUMMYFUNCTION("IFERROR(FILTER(Certificate!$B:$B, LOWER(Certificate!$A:$A)=LOWER(TRIM($V22)), (Certificate!$D:$D=""H"") + (Certificate!$D:$D=""HTO"")), """")"),"")</f>
        <v/>
      </c>
      <c r="AF22" s="7"/>
      <c r="AG22" s="7" t="s">
        <v>103</v>
      </c>
      <c r="AH22" s="8" t="str">
        <f ca="1">IFERROR(__xludf.DUMMYFUNCTION("IFERROR(FILTER(Certificate!$B:$B, LOWER(Certificate!$A:$A)=LOWER(TRIM($V22)), (Certificate!$D:$D=""TO"") + (Certificate!$D:$D=""HTO"")), """")"),"")</f>
        <v/>
      </c>
      <c r="AI22" s="7"/>
      <c r="AJ22" s="7"/>
      <c r="AK22" s="8" t="str">
        <f ca="1">IFERROR(__xludf.DUMMYFUNCTION("IFERROR(FILTER(Certificate!$B:$B, Certificate!$A:$A=TRIM($V22), Certificate!$D:$D=""D""), """")"),"")</f>
        <v/>
      </c>
      <c r="AL22" s="2"/>
    </row>
    <row r="23" spans="1:38" ht="15.75" customHeight="1" x14ac:dyDescent="0.15">
      <c r="A23" s="2">
        <v>20</v>
      </c>
      <c r="B23" s="3">
        <v>42786</v>
      </c>
      <c r="C23" s="2" t="s">
        <v>95</v>
      </c>
      <c r="D23" s="2" t="s">
        <v>96</v>
      </c>
      <c r="E23" s="2" t="s">
        <v>97</v>
      </c>
      <c r="F23" s="2" t="s">
        <v>123</v>
      </c>
      <c r="G23" s="2" t="s">
        <v>124</v>
      </c>
      <c r="H23" s="2" t="s">
        <v>125</v>
      </c>
      <c r="J23" s="2" t="s">
        <v>101</v>
      </c>
      <c r="K23" s="2" t="s">
        <v>11</v>
      </c>
      <c r="M23" s="2" t="s">
        <v>126</v>
      </c>
      <c r="V23" s="4" t="str">
        <f t="shared" si="0"/>
        <v>Roxanne Tan</v>
      </c>
      <c r="W23" s="6">
        <v>0.97</v>
      </c>
      <c r="X23" s="6">
        <v>0</v>
      </c>
      <c r="Y23" s="6">
        <v>0</v>
      </c>
      <c r="Z23" s="2" t="s">
        <v>70</v>
      </c>
      <c r="AA23" s="5"/>
      <c r="AB23" s="5"/>
      <c r="AC23" s="5"/>
      <c r="AD23" s="7" t="s">
        <v>102</v>
      </c>
      <c r="AE23" s="21" t="str">
        <f ca="1">IFERROR(__xludf.DUMMYFUNCTION("IFERROR(FILTER(Certificate!$B:$B, LOWER(Certificate!$A:$A)=LOWER(TRIM($V23)), (Certificate!$D:$D=""H"") + (Certificate!$D:$D=""HTO"")), """")"),"")</f>
        <v/>
      </c>
      <c r="AF23" s="7"/>
      <c r="AG23" s="7" t="s">
        <v>103</v>
      </c>
      <c r="AH23" s="8" t="str">
        <f ca="1">IFERROR(__xludf.DUMMYFUNCTION("IFERROR(FILTER(Certificate!$B:$B, LOWER(Certificate!$A:$A)=LOWER(TRIM($V23)), (Certificate!$D:$D=""TO"") + (Certificate!$D:$D=""HTO"")), """")"),"")</f>
        <v/>
      </c>
      <c r="AI23" s="7"/>
      <c r="AJ23" s="7"/>
      <c r="AK23" s="8" t="str">
        <f ca="1">IFERROR(__xludf.DUMMYFUNCTION("IFERROR(FILTER(Certificate!$B:$B, Certificate!$A:$A=TRIM($V23), Certificate!$D:$D=""D""), """")"),"")</f>
        <v/>
      </c>
      <c r="AL23" s="2"/>
    </row>
    <row r="24" spans="1:38" ht="15.75" customHeight="1" x14ac:dyDescent="0.15">
      <c r="A24" s="2">
        <v>21</v>
      </c>
      <c r="B24" s="3">
        <v>42786</v>
      </c>
      <c r="C24" s="2" t="s">
        <v>95</v>
      </c>
      <c r="D24" s="2" t="s">
        <v>96</v>
      </c>
      <c r="E24" s="2" t="s">
        <v>97</v>
      </c>
      <c r="F24" s="2" t="s">
        <v>127</v>
      </c>
      <c r="G24" s="2" t="s">
        <v>128</v>
      </c>
      <c r="H24" s="2" t="s">
        <v>129</v>
      </c>
      <c r="J24" s="2" t="s">
        <v>101</v>
      </c>
      <c r="K24" s="2" t="s">
        <v>7</v>
      </c>
      <c r="M24" s="2" t="s">
        <v>130</v>
      </c>
      <c r="V24" s="4" t="str">
        <f t="shared" si="0"/>
        <v>Seth Zhiyu Wang</v>
      </c>
      <c r="W24" s="6">
        <v>0.92</v>
      </c>
      <c r="X24" s="6">
        <v>0</v>
      </c>
      <c r="Y24" s="6">
        <v>0</v>
      </c>
      <c r="Z24" s="2" t="s">
        <v>70</v>
      </c>
      <c r="AA24" s="5"/>
      <c r="AB24" s="5"/>
      <c r="AC24" s="5"/>
      <c r="AD24" s="7" t="s">
        <v>102</v>
      </c>
      <c r="AE24" s="21" t="str">
        <f ca="1">IFERROR(__xludf.DUMMYFUNCTION("IFERROR(FILTER(Certificate!$B:$B, LOWER(Certificate!$A:$A)=LOWER(TRIM($V24)), (Certificate!$D:$D=""H"") + (Certificate!$D:$D=""HTO"")), """")"),"")</f>
        <v/>
      </c>
      <c r="AF24" s="7"/>
      <c r="AG24" s="7" t="s">
        <v>103</v>
      </c>
      <c r="AH24" s="8" t="str">
        <f ca="1">IFERROR(__xludf.DUMMYFUNCTION("IFERROR(FILTER(Certificate!$B:$B, LOWER(Certificate!$A:$A)=LOWER(TRIM($V24)), (Certificate!$D:$D=""TO"") + (Certificate!$D:$D=""HTO"")), """")"),"")</f>
        <v/>
      </c>
      <c r="AI24" s="7"/>
      <c r="AJ24" s="7"/>
      <c r="AK24" s="8" t="str">
        <f ca="1">IFERROR(__xludf.DUMMYFUNCTION("IFERROR(FILTER(Certificate!$B:$B, Certificate!$A:$A=TRIM($V24), Certificate!$D:$D=""D""), """")"),"")</f>
        <v/>
      </c>
      <c r="AL24" s="2"/>
    </row>
    <row r="25" spans="1:38" ht="15.75" customHeight="1" x14ac:dyDescent="0.15">
      <c r="A25" s="2">
        <v>22</v>
      </c>
      <c r="B25" s="3">
        <v>42786</v>
      </c>
      <c r="C25" s="2" t="s">
        <v>95</v>
      </c>
      <c r="D25" s="2" t="s">
        <v>96</v>
      </c>
      <c r="E25" s="2" t="s">
        <v>97</v>
      </c>
      <c r="F25" s="2" t="s">
        <v>131</v>
      </c>
      <c r="G25" s="2" t="s">
        <v>132</v>
      </c>
      <c r="H25" s="2" t="s">
        <v>133</v>
      </c>
      <c r="J25" s="2" t="s">
        <v>101</v>
      </c>
      <c r="K25" s="2" t="s">
        <v>3392</v>
      </c>
      <c r="M25" s="2" t="s">
        <v>134</v>
      </c>
      <c r="V25" s="4" t="str">
        <f t="shared" si="0"/>
        <v>Diana Kim</v>
      </c>
      <c r="W25" s="6">
        <v>0.96</v>
      </c>
      <c r="X25" s="6">
        <v>0</v>
      </c>
      <c r="Y25" s="6">
        <v>0</v>
      </c>
      <c r="Z25" s="2" t="s">
        <v>70</v>
      </c>
      <c r="AA25" s="5"/>
      <c r="AB25" s="5"/>
      <c r="AC25" s="5"/>
      <c r="AD25" s="7" t="s">
        <v>102</v>
      </c>
      <c r="AE25" s="21" t="str">
        <f ca="1">IFERROR(__xludf.DUMMYFUNCTION("IFERROR(FILTER(Certificate!$B:$B, LOWER(Certificate!$A:$A)=LOWER(TRIM($V25)), (Certificate!$D:$D=""H"") + (Certificate!$D:$D=""HTO"")), """")"),"")</f>
        <v/>
      </c>
      <c r="AF25" s="7"/>
      <c r="AG25" s="7" t="s">
        <v>103</v>
      </c>
      <c r="AH25" s="8" t="str">
        <f ca="1">IFERROR(__xludf.DUMMYFUNCTION("IFERROR(FILTER(Certificate!$B:$B, LOWER(Certificate!$A:$A)=LOWER(TRIM($V25)), (Certificate!$D:$D=""TO"") + (Certificate!$D:$D=""HTO"")), """")"),"")</f>
        <v/>
      </c>
      <c r="AI25" s="7"/>
      <c r="AJ25" s="7"/>
      <c r="AK25" s="8" t="str">
        <f ca="1">IFERROR(__xludf.DUMMYFUNCTION("IFERROR(FILTER(Certificate!$B:$B, Certificate!$A:$A=TRIM($V25), Certificate!$D:$D=""D""), """")"),"")</f>
        <v/>
      </c>
      <c r="AL25" s="2"/>
    </row>
    <row r="26" spans="1:38" ht="15.75" customHeight="1" x14ac:dyDescent="0.15">
      <c r="A26" s="2">
        <v>23</v>
      </c>
      <c r="B26" s="3">
        <v>42786</v>
      </c>
      <c r="C26" s="2" t="s">
        <v>95</v>
      </c>
      <c r="D26" s="2" t="s">
        <v>96</v>
      </c>
      <c r="E26" s="2" t="s">
        <v>97</v>
      </c>
      <c r="F26" s="2" t="s">
        <v>135</v>
      </c>
      <c r="G26" s="2" t="s">
        <v>136</v>
      </c>
      <c r="H26" s="2" t="s">
        <v>137</v>
      </c>
      <c r="J26" s="2" t="s">
        <v>101</v>
      </c>
      <c r="K26" s="2" t="s">
        <v>16</v>
      </c>
      <c r="M26" s="2" t="s">
        <v>138</v>
      </c>
      <c r="V26" s="4" t="str">
        <f t="shared" si="0"/>
        <v>Shashie Gayantha Mallikage</v>
      </c>
      <c r="W26" s="6">
        <v>0.84</v>
      </c>
      <c r="X26" s="6">
        <v>0</v>
      </c>
      <c r="Y26" s="6">
        <v>0</v>
      </c>
      <c r="Z26" s="2" t="s">
        <v>70</v>
      </c>
      <c r="AA26" s="5"/>
      <c r="AB26" s="5"/>
      <c r="AC26" s="5"/>
      <c r="AD26" s="7" t="s">
        <v>102</v>
      </c>
      <c r="AE26" s="21" t="str">
        <f ca="1">IFERROR(__xludf.DUMMYFUNCTION("IFERROR(FILTER(Certificate!$B:$B, LOWER(Certificate!$A:$A)=LOWER(TRIM($V26)), (Certificate!$D:$D=""H"") + (Certificate!$D:$D=""HTO"")), """")"),"")</f>
        <v/>
      </c>
      <c r="AF26" s="7"/>
      <c r="AG26" s="7" t="s">
        <v>103</v>
      </c>
      <c r="AH26" s="8" t="str">
        <f ca="1">IFERROR(__xludf.DUMMYFUNCTION("IFERROR(FILTER(Certificate!$B:$B, LOWER(Certificate!$A:$A)=LOWER(TRIM($V26)), (Certificate!$D:$D=""TO"") + (Certificate!$D:$D=""HTO"")), """")"),"")</f>
        <v/>
      </c>
      <c r="AI26" s="7"/>
      <c r="AJ26" s="7"/>
      <c r="AK26" s="8" t="str">
        <f ca="1">IFERROR(__xludf.DUMMYFUNCTION("IFERROR(FILTER(Certificate!$B:$B, Certificate!$A:$A=TRIM($V26), Certificate!$D:$D=""D""), """")"),"")</f>
        <v/>
      </c>
      <c r="AL26" s="2"/>
    </row>
    <row r="27" spans="1:38" ht="15.75" customHeight="1" x14ac:dyDescent="0.15">
      <c r="A27" s="2">
        <v>24</v>
      </c>
      <c r="B27" s="3">
        <v>42786</v>
      </c>
      <c r="C27" s="2" t="s">
        <v>95</v>
      </c>
      <c r="D27" s="2" t="s">
        <v>96</v>
      </c>
      <c r="E27" s="2" t="s">
        <v>97</v>
      </c>
      <c r="F27" s="2" t="s">
        <v>139</v>
      </c>
      <c r="G27" s="2" t="s">
        <v>140</v>
      </c>
      <c r="H27" s="2" t="s">
        <v>141</v>
      </c>
      <c r="J27" s="2" t="s">
        <v>101</v>
      </c>
      <c r="K27" s="2" t="s">
        <v>9</v>
      </c>
      <c r="M27" s="2" t="s">
        <v>142</v>
      </c>
      <c r="V27" s="4" t="str">
        <f t="shared" si="0"/>
        <v>Mai Thanh Nguyen</v>
      </c>
      <c r="W27" s="6">
        <v>0.79</v>
      </c>
      <c r="X27" s="6">
        <v>0</v>
      </c>
      <c r="Y27" s="6">
        <v>0</v>
      </c>
      <c r="Z27" s="2" t="s">
        <v>70</v>
      </c>
      <c r="AA27" s="5"/>
      <c r="AB27" s="5"/>
      <c r="AC27" s="5"/>
      <c r="AD27" s="7" t="s">
        <v>102</v>
      </c>
      <c r="AE27" s="21" t="str">
        <f ca="1">IFERROR(__xludf.DUMMYFUNCTION("IFERROR(FILTER(Certificate!$B:$B, LOWER(Certificate!$A:$A)=LOWER(TRIM($V27)), (Certificate!$D:$D=""H"") + (Certificate!$D:$D=""HTO"")), """")"),"")</f>
        <v/>
      </c>
      <c r="AF27" s="7"/>
      <c r="AG27" s="7" t="s">
        <v>103</v>
      </c>
      <c r="AH27" s="8" t="str">
        <f ca="1">IFERROR(__xludf.DUMMYFUNCTION("IFERROR(FILTER(Certificate!$B:$B, LOWER(Certificate!$A:$A)=LOWER(TRIM($V27)), (Certificate!$D:$D=""TO"") + (Certificate!$D:$D=""HTO"")), """")"),"")</f>
        <v/>
      </c>
      <c r="AI27" s="7"/>
      <c r="AJ27" s="7"/>
      <c r="AK27" s="8" t="str">
        <f ca="1">IFERROR(__xludf.DUMMYFUNCTION("IFERROR(FILTER(Certificate!$B:$B, Certificate!$A:$A=TRIM($V27), Certificate!$D:$D=""D""), """")"),"")</f>
        <v/>
      </c>
      <c r="AL27" s="2"/>
    </row>
    <row r="28" spans="1:38" ht="15.75" customHeight="1" x14ac:dyDescent="0.15">
      <c r="A28" s="2">
        <v>25</v>
      </c>
      <c r="B28" s="3">
        <v>42786</v>
      </c>
      <c r="C28" s="2" t="s">
        <v>95</v>
      </c>
      <c r="D28" s="2" t="s">
        <v>96</v>
      </c>
      <c r="E28" s="2" t="s">
        <v>97</v>
      </c>
      <c r="F28" s="2" t="s">
        <v>143</v>
      </c>
      <c r="G28" s="2" t="s">
        <v>144</v>
      </c>
      <c r="H28" s="2" t="s">
        <v>145</v>
      </c>
      <c r="J28" s="2" t="s">
        <v>101</v>
      </c>
      <c r="K28" s="2" t="s">
        <v>9</v>
      </c>
      <c r="M28" s="2" t="s">
        <v>146</v>
      </c>
      <c r="V28" s="4" t="str">
        <f t="shared" si="0"/>
        <v>Thao Au Phuong</v>
      </c>
      <c r="W28" s="6">
        <v>0.96</v>
      </c>
      <c r="X28" s="6">
        <v>0</v>
      </c>
      <c r="Y28" s="6">
        <v>0</v>
      </c>
      <c r="Z28" s="2" t="s">
        <v>70</v>
      </c>
      <c r="AA28" s="5"/>
      <c r="AB28" s="5"/>
      <c r="AC28" s="5"/>
      <c r="AD28" s="7" t="s">
        <v>102</v>
      </c>
      <c r="AE28" s="21" t="str">
        <f ca="1">IFERROR(__xludf.DUMMYFUNCTION("IFERROR(FILTER(Certificate!$B:$B, LOWER(Certificate!$A:$A)=LOWER(TRIM($V28)), (Certificate!$D:$D=""H"") + (Certificate!$D:$D=""HTO"")), """")"),"")</f>
        <v/>
      </c>
      <c r="AF28" s="7"/>
      <c r="AG28" s="7" t="s">
        <v>103</v>
      </c>
      <c r="AH28" s="8" t="str">
        <f ca="1">IFERROR(__xludf.DUMMYFUNCTION("IFERROR(FILTER(Certificate!$B:$B, LOWER(Certificate!$A:$A)=LOWER(TRIM($V28)), (Certificate!$D:$D=""TO"") + (Certificate!$D:$D=""HTO"")), """")"),"")</f>
        <v/>
      </c>
      <c r="AI28" s="7"/>
      <c r="AJ28" s="7"/>
      <c r="AK28" s="8" t="str">
        <f ca="1">IFERROR(__xludf.DUMMYFUNCTION("IFERROR(FILTER(Certificate!$B:$B, Certificate!$A:$A=TRIM($V28), Certificate!$D:$D=""D""), """")"),"")</f>
        <v/>
      </c>
      <c r="AL28" s="2"/>
    </row>
    <row r="29" spans="1:38" ht="15.75" customHeight="1" x14ac:dyDescent="0.15">
      <c r="A29" s="2">
        <v>26</v>
      </c>
      <c r="B29" s="3">
        <v>42794</v>
      </c>
      <c r="C29" s="2" t="s">
        <v>147</v>
      </c>
      <c r="D29" s="2" t="s">
        <v>148</v>
      </c>
      <c r="E29" s="2" t="s">
        <v>97</v>
      </c>
      <c r="F29" s="2" t="s">
        <v>149</v>
      </c>
      <c r="G29" s="2" t="s">
        <v>150</v>
      </c>
      <c r="H29" s="2" t="s">
        <v>151</v>
      </c>
      <c r="J29" s="2" t="s">
        <v>101</v>
      </c>
      <c r="K29" s="2" t="s">
        <v>38</v>
      </c>
      <c r="M29" s="2" t="s">
        <v>152</v>
      </c>
      <c r="V29" s="4" t="str">
        <f t="shared" si="0"/>
        <v>Gonzalo Viale</v>
      </c>
      <c r="W29" s="6">
        <v>0.81</v>
      </c>
      <c r="X29" s="6">
        <v>0</v>
      </c>
      <c r="Y29" s="6">
        <v>0</v>
      </c>
      <c r="Z29" s="2" t="s">
        <v>70</v>
      </c>
      <c r="AA29" s="5"/>
      <c r="AB29" s="5"/>
      <c r="AC29" s="5"/>
      <c r="AD29" s="7" t="s">
        <v>102</v>
      </c>
      <c r="AE29" s="21" t="str">
        <f ca="1">IFERROR(__xludf.DUMMYFUNCTION("IFERROR(FILTER(Certificate!$B:$B, LOWER(Certificate!$A:$A)=LOWER(TRIM($V29)), (Certificate!$D:$D=""H"") + (Certificate!$D:$D=""HTO"")), """")"),"")</f>
        <v/>
      </c>
      <c r="AF29" s="7"/>
      <c r="AG29" s="7" t="s">
        <v>103</v>
      </c>
      <c r="AH29" s="8" t="str">
        <f ca="1">IFERROR(__xludf.DUMMYFUNCTION("IFERROR(FILTER(Certificate!$B:$B, LOWER(Certificate!$A:$A)=LOWER(TRIM($V29)), (Certificate!$D:$D=""TO"") + (Certificate!$D:$D=""HTO"")), """")"),"")</f>
        <v/>
      </c>
      <c r="AI29" s="7"/>
      <c r="AJ29" s="7"/>
      <c r="AK29" s="8" t="str">
        <f ca="1">IFERROR(__xludf.DUMMYFUNCTION("IFERROR(FILTER(Certificate!$B:$B, Certificate!$A:$A=TRIM($V29), Certificate!$D:$D=""D""), """")"),"")</f>
        <v/>
      </c>
      <c r="AL29" s="2"/>
    </row>
    <row r="30" spans="1:38" ht="15.75" customHeight="1" x14ac:dyDescent="0.15">
      <c r="A30" s="2">
        <v>27</v>
      </c>
      <c r="B30" s="3">
        <v>42794</v>
      </c>
      <c r="C30" s="2" t="s">
        <v>147</v>
      </c>
      <c r="D30" s="2" t="s">
        <v>148</v>
      </c>
      <c r="E30" s="2" t="s">
        <v>97</v>
      </c>
      <c r="F30" s="2" t="s">
        <v>153</v>
      </c>
      <c r="G30" s="2" t="s">
        <v>154</v>
      </c>
      <c r="H30" s="2" t="s">
        <v>155</v>
      </c>
      <c r="J30" s="2" t="s">
        <v>101</v>
      </c>
      <c r="K30" s="2" t="s">
        <v>24</v>
      </c>
      <c r="M30" s="2" t="s">
        <v>156</v>
      </c>
      <c r="V30" s="4" t="str">
        <f t="shared" si="0"/>
        <v>Hanna Buck</v>
      </c>
      <c r="W30" s="6">
        <v>0.92</v>
      </c>
      <c r="X30" s="6">
        <v>0</v>
      </c>
      <c r="Y30" s="6">
        <v>0</v>
      </c>
      <c r="Z30" s="2" t="s">
        <v>70</v>
      </c>
      <c r="AA30" s="5"/>
      <c r="AB30" s="5"/>
      <c r="AC30" s="5"/>
      <c r="AD30" s="7" t="s">
        <v>102</v>
      </c>
      <c r="AE30" s="21" t="str">
        <f ca="1">IFERROR(__xludf.DUMMYFUNCTION("IFERROR(FILTER(Certificate!$B:$B, LOWER(Certificate!$A:$A)=LOWER(TRIM($V30)), (Certificate!$D:$D=""H"") + (Certificate!$D:$D=""HTO"")), """")"),"")</f>
        <v/>
      </c>
      <c r="AF30" s="7"/>
      <c r="AG30" s="7" t="s">
        <v>103</v>
      </c>
      <c r="AH30" s="8" t="str">
        <f ca="1">IFERROR(__xludf.DUMMYFUNCTION("IFERROR(FILTER(Certificate!$B:$B, LOWER(Certificate!$A:$A)=LOWER(TRIM($V30)), (Certificate!$D:$D=""TO"") + (Certificate!$D:$D=""HTO"")), """")"),"")</f>
        <v/>
      </c>
      <c r="AI30" s="7"/>
      <c r="AJ30" s="7"/>
      <c r="AK30" s="8" t="str">
        <f ca="1">IFERROR(__xludf.DUMMYFUNCTION("IFERROR(FILTER(Certificate!$B:$B, Certificate!$A:$A=TRIM($V30), Certificate!$D:$D=""D""), """")"),"")</f>
        <v/>
      </c>
      <c r="AL30" s="2"/>
    </row>
    <row r="31" spans="1:38" ht="15.75" customHeight="1" x14ac:dyDescent="0.15">
      <c r="A31" s="2">
        <v>28</v>
      </c>
      <c r="B31" s="3">
        <v>42794</v>
      </c>
      <c r="C31" s="2" t="s">
        <v>147</v>
      </c>
      <c r="D31" s="2" t="s">
        <v>148</v>
      </c>
      <c r="E31" s="2" t="s">
        <v>97</v>
      </c>
      <c r="F31" s="2" t="s">
        <v>157</v>
      </c>
      <c r="G31" s="2" t="s">
        <v>158</v>
      </c>
      <c r="H31" s="2" t="s">
        <v>159</v>
      </c>
      <c r="J31" s="2" t="s">
        <v>101</v>
      </c>
      <c r="K31" s="2" t="s">
        <v>24</v>
      </c>
      <c r="M31" s="2" t="s">
        <v>156</v>
      </c>
      <c r="V31" s="4" t="str">
        <f t="shared" si="0"/>
        <v>Carmen Schmidt</v>
      </c>
      <c r="W31" s="6">
        <v>0.79</v>
      </c>
      <c r="X31" s="6">
        <v>0</v>
      </c>
      <c r="Y31" s="6">
        <v>0</v>
      </c>
      <c r="Z31" s="2" t="s">
        <v>70</v>
      </c>
      <c r="AA31" s="5"/>
      <c r="AB31" s="5"/>
      <c r="AC31" s="5"/>
      <c r="AD31" s="7" t="s">
        <v>102</v>
      </c>
      <c r="AE31" s="21" t="str">
        <f ca="1">IFERROR(__xludf.DUMMYFUNCTION("IFERROR(FILTER(Certificate!$B:$B, LOWER(Certificate!$A:$A)=LOWER(TRIM($V31)), (Certificate!$D:$D=""H"") + (Certificate!$D:$D=""HTO"")), """")"),"")</f>
        <v/>
      </c>
      <c r="AF31" s="7"/>
      <c r="AG31" s="7" t="s">
        <v>103</v>
      </c>
      <c r="AH31" s="8" t="str">
        <f ca="1">IFERROR(__xludf.DUMMYFUNCTION("IFERROR(FILTER(Certificate!$B:$B, LOWER(Certificate!$A:$A)=LOWER(TRIM($V31)), (Certificate!$D:$D=""TO"") + (Certificate!$D:$D=""HTO"")), """")"),"")</f>
        <v/>
      </c>
      <c r="AI31" s="7"/>
      <c r="AJ31" s="7"/>
      <c r="AK31" s="8" t="str">
        <f ca="1">IFERROR(__xludf.DUMMYFUNCTION("IFERROR(FILTER(Certificate!$B:$B, Certificate!$A:$A=TRIM($V31), Certificate!$D:$D=""D""), """")"),"")</f>
        <v/>
      </c>
      <c r="AL31" s="2"/>
    </row>
    <row r="32" spans="1:38" ht="15.75" customHeight="1" x14ac:dyDescent="0.15">
      <c r="A32" s="2">
        <v>29</v>
      </c>
      <c r="B32" s="3">
        <v>42794</v>
      </c>
      <c r="C32" s="2" t="s">
        <v>147</v>
      </c>
      <c r="D32" s="2" t="s">
        <v>148</v>
      </c>
      <c r="E32" s="2" t="s">
        <v>97</v>
      </c>
      <c r="F32" s="2" t="s">
        <v>160</v>
      </c>
      <c r="G32" s="2" t="s">
        <v>161</v>
      </c>
      <c r="H32" s="2" t="s">
        <v>162</v>
      </c>
      <c r="J32" s="2" t="s">
        <v>101</v>
      </c>
      <c r="K32" s="2" t="s">
        <v>13</v>
      </c>
      <c r="M32" s="2" t="s">
        <v>163</v>
      </c>
      <c r="V32" s="4" t="str">
        <f t="shared" si="0"/>
        <v>Anne Cobben - Da Costa</v>
      </c>
      <c r="W32" s="6">
        <v>0.79</v>
      </c>
      <c r="X32" s="6">
        <v>0</v>
      </c>
      <c r="Y32" s="6">
        <v>0</v>
      </c>
      <c r="Z32" s="2" t="s">
        <v>70</v>
      </c>
      <c r="AA32" s="5"/>
      <c r="AB32" s="5"/>
      <c r="AC32" s="5"/>
      <c r="AD32" s="7" t="s">
        <v>102</v>
      </c>
      <c r="AE32" s="21" t="str">
        <f ca="1">IFERROR(__xludf.DUMMYFUNCTION("IFERROR(FILTER(Certificate!$B:$B, LOWER(Certificate!$A:$A)=LOWER(TRIM($V32)), (Certificate!$D:$D=""H"") + (Certificate!$D:$D=""HTO"")), """")"),"")</f>
        <v/>
      </c>
      <c r="AF32" s="7"/>
      <c r="AG32" s="7" t="s">
        <v>103</v>
      </c>
      <c r="AH32" s="8" t="str">
        <f ca="1">IFERROR(__xludf.DUMMYFUNCTION("IFERROR(FILTER(Certificate!$B:$B, LOWER(Certificate!$A:$A)=LOWER(TRIM($V32)), (Certificate!$D:$D=""TO"") + (Certificate!$D:$D=""HTO"")), """")"),"")</f>
        <v/>
      </c>
      <c r="AI32" s="7"/>
      <c r="AJ32" s="7"/>
      <c r="AK32" s="8" t="str">
        <f ca="1">IFERROR(__xludf.DUMMYFUNCTION("IFERROR(FILTER(Certificate!$B:$B, Certificate!$A:$A=TRIM($V32), Certificate!$D:$D=""D""), """")"),"")</f>
        <v/>
      </c>
      <c r="AL32" s="2"/>
    </row>
    <row r="33" spans="1:38" ht="15.75" customHeight="1" x14ac:dyDescent="0.15">
      <c r="A33" s="2">
        <v>30</v>
      </c>
      <c r="B33" s="3">
        <v>42794</v>
      </c>
      <c r="C33" s="2" t="s">
        <v>147</v>
      </c>
      <c r="D33" s="2" t="s">
        <v>148</v>
      </c>
      <c r="E33" s="2" t="s">
        <v>97</v>
      </c>
      <c r="F33" s="2" t="s">
        <v>164</v>
      </c>
      <c r="G33" s="2" t="s">
        <v>165</v>
      </c>
      <c r="H33" s="2" t="s">
        <v>166</v>
      </c>
      <c r="J33" s="2" t="s">
        <v>101</v>
      </c>
      <c r="K33" s="2" t="s">
        <v>1</v>
      </c>
      <c r="M33" s="2" t="s">
        <v>167</v>
      </c>
      <c r="V33" s="4" t="str">
        <f t="shared" si="0"/>
        <v>Ahmet Efe Ince</v>
      </c>
      <c r="W33" s="6">
        <v>0.78</v>
      </c>
      <c r="X33" s="6">
        <v>0</v>
      </c>
      <c r="Y33" s="6">
        <v>0</v>
      </c>
      <c r="Z33" s="2" t="s">
        <v>70</v>
      </c>
      <c r="AA33" s="5"/>
      <c r="AB33" s="5"/>
      <c r="AC33" s="5"/>
      <c r="AD33" s="7" t="s">
        <v>102</v>
      </c>
      <c r="AE33" s="21" t="str">
        <f ca="1">IFERROR(__xludf.DUMMYFUNCTION("IFERROR(FILTER(Certificate!$B:$B, LOWER(Certificate!$A:$A)=LOWER(TRIM($V33)), (Certificate!$D:$D=""H"") + (Certificate!$D:$D=""HTO"")), """")"),"")</f>
        <v/>
      </c>
      <c r="AF33" s="7"/>
      <c r="AG33" s="7" t="s">
        <v>103</v>
      </c>
      <c r="AH33" s="8" t="str">
        <f ca="1">IFERROR(__xludf.DUMMYFUNCTION("IFERROR(FILTER(Certificate!$B:$B, LOWER(Certificate!$A:$A)=LOWER(TRIM($V33)), (Certificate!$D:$D=""TO"") + (Certificate!$D:$D=""HTO"")), """")"),"")</f>
        <v/>
      </c>
      <c r="AI33" s="7"/>
      <c r="AJ33" s="7"/>
      <c r="AK33" s="8" t="str">
        <f ca="1">IFERROR(__xludf.DUMMYFUNCTION("IFERROR(FILTER(Certificate!$B:$B, Certificate!$A:$A=TRIM($V33), Certificate!$D:$D=""D""), """")"),"")</f>
        <v/>
      </c>
      <c r="AL33" s="2"/>
    </row>
    <row r="34" spans="1:38" ht="15.75" customHeight="1" x14ac:dyDescent="0.15">
      <c r="A34" s="2">
        <v>31</v>
      </c>
      <c r="B34" s="3">
        <v>42794</v>
      </c>
      <c r="C34" s="2" t="s">
        <v>147</v>
      </c>
      <c r="D34" s="2" t="s">
        <v>148</v>
      </c>
      <c r="E34" s="2" t="s">
        <v>97</v>
      </c>
      <c r="F34" s="2" t="s">
        <v>168</v>
      </c>
      <c r="G34" s="2" t="s">
        <v>169</v>
      </c>
      <c r="H34" s="2" t="s">
        <v>170</v>
      </c>
      <c r="J34" s="2" t="s">
        <v>101</v>
      </c>
      <c r="K34" s="2" t="s">
        <v>1</v>
      </c>
      <c r="M34" s="2" t="s">
        <v>171</v>
      </c>
      <c r="V34" s="4" t="str">
        <f t="shared" si="0"/>
        <v>Aslı Üründül</v>
      </c>
      <c r="W34" s="6">
        <v>0.91</v>
      </c>
      <c r="X34" s="6">
        <v>0</v>
      </c>
      <c r="Y34" s="6">
        <v>0</v>
      </c>
      <c r="Z34" s="2" t="s">
        <v>70</v>
      </c>
      <c r="AA34" s="5"/>
      <c r="AB34" s="5"/>
      <c r="AC34" s="5"/>
      <c r="AD34" s="7" t="s">
        <v>102</v>
      </c>
      <c r="AE34" s="21" t="str">
        <f ca="1">IFERROR(__xludf.DUMMYFUNCTION("IFERROR(FILTER(Certificate!$B:$B, LOWER(Certificate!$A:$A)=LOWER(TRIM($V34)), (Certificate!$D:$D=""H"") + (Certificate!$D:$D=""HTO"")), """")"),"")</f>
        <v/>
      </c>
      <c r="AF34" s="7"/>
      <c r="AG34" s="7" t="s">
        <v>103</v>
      </c>
      <c r="AH34" s="8" t="str">
        <f ca="1">IFERROR(__xludf.DUMMYFUNCTION("IFERROR(FILTER(Certificate!$B:$B, LOWER(Certificate!$A:$A)=LOWER(TRIM($V34)), (Certificate!$D:$D=""TO"") + (Certificate!$D:$D=""HTO"")), """")"),"")</f>
        <v/>
      </c>
      <c r="AI34" s="7"/>
      <c r="AJ34" s="7"/>
      <c r="AK34" s="8" t="str">
        <f ca="1">IFERROR(__xludf.DUMMYFUNCTION("IFERROR(FILTER(Certificate!$B:$B, Certificate!$A:$A=TRIM($V34), Certificate!$D:$D=""D""), """")"),"")</f>
        <v/>
      </c>
      <c r="AL34" s="2"/>
    </row>
    <row r="35" spans="1:38" ht="15.75" customHeight="1" x14ac:dyDescent="0.15">
      <c r="A35" s="2">
        <v>32</v>
      </c>
      <c r="B35" s="3">
        <v>42794</v>
      </c>
      <c r="C35" s="2" t="s">
        <v>147</v>
      </c>
      <c r="D35" s="2" t="s">
        <v>148</v>
      </c>
      <c r="E35" s="2" t="s">
        <v>97</v>
      </c>
      <c r="F35" s="2" t="s">
        <v>172</v>
      </c>
      <c r="G35" s="2" t="s">
        <v>173</v>
      </c>
      <c r="H35" s="2" t="s">
        <v>174</v>
      </c>
      <c r="J35" s="2" t="s">
        <v>101</v>
      </c>
      <c r="K35" s="2" t="s">
        <v>3393</v>
      </c>
      <c r="M35" s="2" t="s">
        <v>175</v>
      </c>
      <c r="V35" s="4" t="str">
        <f t="shared" si="0"/>
        <v>Whitney White</v>
      </c>
      <c r="W35" s="6">
        <v>0.86</v>
      </c>
      <c r="X35" s="6">
        <v>0</v>
      </c>
      <c r="Y35" s="6">
        <v>0</v>
      </c>
      <c r="Z35" s="2" t="s">
        <v>70</v>
      </c>
      <c r="AA35" s="5"/>
      <c r="AB35" s="5"/>
      <c r="AC35" s="5"/>
      <c r="AD35" s="7" t="s">
        <v>102</v>
      </c>
      <c r="AE35" s="21" t="str">
        <f ca="1">IFERROR(__xludf.DUMMYFUNCTION("IFERROR(FILTER(Certificate!$B:$B, LOWER(Certificate!$A:$A)=LOWER(TRIM($V35)), (Certificate!$D:$D=""H"") + (Certificate!$D:$D=""HTO"")), """")"),"")</f>
        <v/>
      </c>
      <c r="AF35" s="7"/>
      <c r="AG35" s="7" t="s">
        <v>103</v>
      </c>
      <c r="AH35" s="8" t="str">
        <f ca="1">IFERROR(__xludf.DUMMYFUNCTION("IFERROR(FILTER(Certificate!$B:$B, LOWER(Certificate!$A:$A)=LOWER(TRIM($V35)), (Certificate!$D:$D=""TO"") + (Certificate!$D:$D=""HTO"")), """")"),"")</f>
        <v/>
      </c>
      <c r="AI35" s="7"/>
      <c r="AJ35" s="7"/>
      <c r="AK35" s="8" t="str">
        <f ca="1">IFERROR(__xludf.DUMMYFUNCTION("IFERROR(FILTER(Certificate!$B:$B, Certificate!$A:$A=TRIM($V35), Certificate!$D:$D=""D""), """")"),"")</f>
        <v/>
      </c>
      <c r="AL35" s="2"/>
    </row>
    <row r="36" spans="1:38" ht="15.75" customHeight="1" x14ac:dyDescent="0.15">
      <c r="A36" s="2">
        <v>33</v>
      </c>
      <c r="B36" s="3">
        <v>42794</v>
      </c>
      <c r="C36" s="2" t="s">
        <v>147</v>
      </c>
      <c r="D36" s="2" t="s">
        <v>148</v>
      </c>
      <c r="E36" s="2" t="s">
        <v>97</v>
      </c>
      <c r="F36" s="2" t="s">
        <v>176</v>
      </c>
      <c r="G36" s="2" t="s">
        <v>177</v>
      </c>
      <c r="H36" s="2" t="s">
        <v>178</v>
      </c>
      <c r="J36" s="2" t="s">
        <v>101</v>
      </c>
      <c r="K36" s="2" t="s">
        <v>37</v>
      </c>
      <c r="M36" s="2" t="s">
        <v>179</v>
      </c>
      <c r="V36" s="4" t="str">
        <f t="shared" si="0"/>
        <v>Eugenio Svolinski</v>
      </c>
      <c r="X36" s="6">
        <v>0</v>
      </c>
      <c r="Y36" s="6">
        <v>0</v>
      </c>
      <c r="Z36" s="2" t="s">
        <v>180</v>
      </c>
      <c r="AA36" s="5"/>
      <c r="AB36" s="5"/>
      <c r="AC36" s="5"/>
      <c r="AD36" s="7"/>
      <c r="AE36" s="21" t="str">
        <f ca="1">IFERROR(__xludf.DUMMYFUNCTION("IFERROR(FILTER(Certificate!$B:$B, LOWER(Certificate!$A:$A)=LOWER(TRIM($V36)), (Certificate!$D:$D=""H"") + (Certificate!$D:$D=""HTO"")), """")"),"")</f>
        <v/>
      </c>
      <c r="AF36" s="7"/>
      <c r="AG36" s="7"/>
      <c r="AH36" s="8" t="str">
        <f ca="1">IFERROR(__xludf.DUMMYFUNCTION("IFERROR(FILTER(Certificate!$B:$B, LOWER(Certificate!$A:$A)=LOWER(TRIM($V36)), (Certificate!$D:$D=""TO"") + (Certificate!$D:$D=""HTO"")), """")"),"")</f>
        <v/>
      </c>
      <c r="AI36" s="7"/>
      <c r="AJ36" s="7"/>
      <c r="AK36" s="8" t="str">
        <f ca="1">IFERROR(__xludf.DUMMYFUNCTION("IFERROR(FILTER(Certificate!$B:$B, Certificate!$A:$A=TRIM($V36), Certificate!$D:$D=""D""), """")"),"")</f>
        <v/>
      </c>
      <c r="AL36" s="2"/>
    </row>
    <row r="37" spans="1:38" ht="15.75" customHeight="1" x14ac:dyDescent="0.15">
      <c r="A37" s="2">
        <v>34</v>
      </c>
      <c r="B37" s="3">
        <v>42794</v>
      </c>
      <c r="C37" s="2" t="s">
        <v>147</v>
      </c>
      <c r="D37" s="2" t="s">
        <v>148</v>
      </c>
      <c r="E37" s="2" t="s">
        <v>97</v>
      </c>
      <c r="F37" s="2" t="s">
        <v>181</v>
      </c>
      <c r="G37" s="2" t="s">
        <v>182</v>
      </c>
      <c r="H37" s="2" t="s">
        <v>183</v>
      </c>
      <c r="J37" s="2" t="s">
        <v>101</v>
      </c>
      <c r="K37" s="2" t="s">
        <v>32</v>
      </c>
      <c r="M37" s="2" t="s">
        <v>184</v>
      </c>
      <c r="V37" s="4" t="str">
        <f t="shared" si="0"/>
        <v>Vita Alyason</v>
      </c>
      <c r="W37" s="6">
        <v>0.93</v>
      </c>
      <c r="X37" s="6">
        <v>0</v>
      </c>
      <c r="Y37" s="6">
        <v>0</v>
      </c>
      <c r="Z37" s="2" t="s">
        <v>70</v>
      </c>
      <c r="AA37" s="5"/>
      <c r="AB37" s="5"/>
      <c r="AC37" s="5"/>
      <c r="AD37" s="7" t="s">
        <v>102</v>
      </c>
      <c r="AE37" s="21" t="str">
        <f ca="1">IFERROR(__xludf.DUMMYFUNCTION("IFERROR(FILTER(Certificate!$B:$B, LOWER(Certificate!$A:$A)=LOWER(TRIM($V37)), (Certificate!$D:$D=""H"") + (Certificate!$D:$D=""HTO"")), """")"),"")</f>
        <v/>
      </c>
      <c r="AF37" s="7"/>
      <c r="AG37" s="7" t="s">
        <v>103</v>
      </c>
      <c r="AH37" s="8" t="str">
        <f ca="1">IFERROR(__xludf.DUMMYFUNCTION("IFERROR(FILTER(Certificate!$B:$B, LOWER(Certificate!$A:$A)=LOWER(TRIM($V37)), (Certificate!$D:$D=""TO"") + (Certificate!$D:$D=""HTO"")), """")"),"")</f>
        <v/>
      </c>
      <c r="AI37" s="7"/>
      <c r="AJ37" s="7"/>
      <c r="AK37" s="8" t="str">
        <f ca="1">IFERROR(__xludf.DUMMYFUNCTION("IFERROR(FILTER(Certificate!$B:$B, Certificate!$A:$A=TRIM($V37), Certificate!$D:$D=""D""), """")"),"")</f>
        <v/>
      </c>
      <c r="AL37" s="2"/>
    </row>
    <row r="38" spans="1:38" ht="15.75" customHeight="1" x14ac:dyDescent="0.15">
      <c r="A38" s="2">
        <v>35</v>
      </c>
      <c r="B38" s="3">
        <v>42794</v>
      </c>
      <c r="C38" s="2" t="s">
        <v>147</v>
      </c>
      <c r="D38" s="2" t="s">
        <v>148</v>
      </c>
      <c r="E38" s="2" t="s">
        <v>97</v>
      </c>
      <c r="F38" s="2" t="s">
        <v>185</v>
      </c>
      <c r="G38" s="2" t="s">
        <v>186</v>
      </c>
      <c r="H38" s="2" t="s">
        <v>187</v>
      </c>
      <c r="J38" s="2" t="s">
        <v>101</v>
      </c>
      <c r="K38" s="2" t="s">
        <v>2</v>
      </c>
      <c r="M38" s="2" t="s">
        <v>188</v>
      </c>
      <c r="V38" s="4" t="str">
        <f t="shared" si="0"/>
        <v>Euplio Cacciola</v>
      </c>
      <c r="W38" s="6">
        <v>0.94</v>
      </c>
      <c r="X38" s="6">
        <v>0</v>
      </c>
      <c r="Y38" s="6">
        <v>0</v>
      </c>
      <c r="Z38" s="2" t="s">
        <v>70</v>
      </c>
      <c r="AA38" s="5"/>
      <c r="AB38" s="5"/>
      <c r="AC38" s="5"/>
      <c r="AD38" s="7" t="s">
        <v>102</v>
      </c>
      <c r="AE38" s="21" t="str">
        <f ca="1">IFERROR(__xludf.DUMMYFUNCTION("IFERROR(FILTER(Certificate!$B:$B, LOWER(Certificate!$A:$A)=LOWER(TRIM($V38)), (Certificate!$D:$D=""H"") + (Certificate!$D:$D=""HTO"")), """")"),"")</f>
        <v/>
      </c>
      <c r="AF38" s="7"/>
      <c r="AG38" s="7" t="s">
        <v>103</v>
      </c>
      <c r="AH38" s="8" t="str">
        <f ca="1">IFERROR(__xludf.DUMMYFUNCTION("IFERROR(FILTER(Certificate!$B:$B, LOWER(Certificate!$A:$A)=LOWER(TRIM($V38)), (Certificate!$D:$D=""TO"") + (Certificate!$D:$D=""HTO"")), """")"),"")</f>
        <v/>
      </c>
      <c r="AI38" s="7"/>
      <c r="AJ38" s="7"/>
      <c r="AK38" s="8" t="str">
        <f ca="1">IFERROR(__xludf.DUMMYFUNCTION("IFERROR(FILTER(Certificate!$B:$B, Certificate!$A:$A=TRIM($V38), Certificate!$D:$D=""D""), """")"),"")</f>
        <v/>
      </c>
      <c r="AL38" s="2"/>
    </row>
    <row r="39" spans="1:38" ht="15.75" customHeight="1" x14ac:dyDescent="0.15">
      <c r="A39" s="2">
        <v>36</v>
      </c>
      <c r="B39" s="3">
        <v>42794</v>
      </c>
      <c r="C39" s="2" t="s">
        <v>147</v>
      </c>
      <c r="D39" s="2" t="s">
        <v>148</v>
      </c>
      <c r="E39" s="2" t="s">
        <v>97</v>
      </c>
      <c r="F39" s="2" t="s">
        <v>189</v>
      </c>
      <c r="G39" s="2" t="s">
        <v>190</v>
      </c>
      <c r="H39" s="2" t="s">
        <v>191</v>
      </c>
      <c r="J39" s="2" t="s">
        <v>101</v>
      </c>
      <c r="K39" s="2" t="s">
        <v>13</v>
      </c>
      <c r="V39" s="4" t="str">
        <f t="shared" si="0"/>
        <v>Melis Seven</v>
      </c>
      <c r="X39" s="6">
        <v>0</v>
      </c>
      <c r="Y39" s="6">
        <v>0</v>
      </c>
      <c r="Z39" s="2" t="s">
        <v>180</v>
      </c>
      <c r="AA39" s="5"/>
      <c r="AB39" s="5"/>
      <c r="AC39" s="5"/>
      <c r="AD39" s="7"/>
      <c r="AE39" s="21" t="str">
        <f ca="1">IFERROR(__xludf.DUMMYFUNCTION("IFERROR(FILTER(Certificate!$B:$B, LOWER(Certificate!$A:$A)=LOWER(TRIM($V39)), (Certificate!$D:$D=""H"") + (Certificate!$D:$D=""HTO"")), """")"),"")</f>
        <v/>
      </c>
      <c r="AF39" s="7"/>
      <c r="AG39" s="7"/>
      <c r="AH39" s="8" t="str">
        <f ca="1">IFERROR(__xludf.DUMMYFUNCTION("IFERROR(FILTER(Certificate!$B:$B, LOWER(Certificate!$A:$A)=LOWER(TRIM($V39)), (Certificate!$D:$D=""TO"") + (Certificate!$D:$D=""HTO"")), """")"),"")</f>
        <v/>
      </c>
      <c r="AI39" s="7"/>
      <c r="AJ39" s="7"/>
      <c r="AK39" s="8" t="str">
        <f ca="1">IFERROR(__xludf.DUMMYFUNCTION("IFERROR(FILTER(Certificate!$B:$B, Certificate!$A:$A=TRIM($V39), Certificate!$D:$D=""D""), """")"),"")</f>
        <v/>
      </c>
      <c r="AL39" s="2"/>
    </row>
    <row r="40" spans="1:38" ht="15.75" customHeight="1" x14ac:dyDescent="0.15">
      <c r="A40" s="2">
        <v>37</v>
      </c>
      <c r="B40" s="3">
        <v>42794</v>
      </c>
      <c r="C40" s="2" t="s">
        <v>147</v>
      </c>
      <c r="D40" s="2" t="s">
        <v>148</v>
      </c>
      <c r="E40" s="2" t="s">
        <v>97</v>
      </c>
      <c r="F40" s="2" t="s">
        <v>192</v>
      </c>
      <c r="G40" s="2" t="s">
        <v>193</v>
      </c>
      <c r="H40" s="2" t="s">
        <v>194</v>
      </c>
      <c r="J40" s="2" t="s">
        <v>101</v>
      </c>
      <c r="K40" s="2" t="s">
        <v>13</v>
      </c>
      <c r="M40" s="2" t="s">
        <v>195</v>
      </c>
      <c r="V40" s="4" t="str">
        <f t="shared" si="0"/>
        <v>Geesje de Jong-Kooij</v>
      </c>
      <c r="W40" s="6">
        <v>0.86</v>
      </c>
      <c r="X40" s="6">
        <v>0</v>
      </c>
      <c r="Y40" s="6">
        <v>0</v>
      </c>
      <c r="Z40" s="2" t="s">
        <v>70</v>
      </c>
      <c r="AA40" s="5"/>
      <c r="AB40" s="5"/>
      <c r="AC40" s="5"/>
      <c r="AD40" s="7" t="s">
        <v>102</v>
      </c>
      <c r="AE40" s="21" t="str">
        <f ca="1">IFERROR(__xludf.DUMMYFUNCTION("IFERROR(FILTER(Certificate!$B:$B, LOWER(Certificate!$A:$A)=LOWER(TRIM($V40)), (Certificate!$D:$D=""H"") + (Certificate!$D:$D=""HTO"")), """")"),"")</f>
        <v/>
      </c>
      <c r="AF40" s="7"/>
      <c r="AG40" s="7" t="s">
        <v>103</v>
      </c>
      <c r="AH40" s="8" t="str">
        <f ca="1">IFERROR(__xludf.DUMMYFUNCTION("IFERROR(FILTER(Certificate!$B:$B, LOWER(Certificate!$A:$A)=LOWER(TRIM($V40)), (Certificate!$D:$D=""TO"") + (Certificate!$D:$D=""HTO"")), """")"),"")</f>
        <v/>
      </c>
      <c r="AI40" s="7"/>
      <c r="AJ40" s="7"/>
      <c r="AK40" s="8" t="str">
        <f ca="1">IFERROR(__xludf.DUMMYFUNCTION("IFERROR(FILTER(Certificate!$B:$B, Certificate!$A:$A=TRIM($V40), Certificate!$D:$D=""D""), """")"),"")</f>
        <v/>
      </c>
      <c r="AL40" s="2"/>
    </row>
    <row r="41" spans="1:38" ht="15.75" customHeight="1" x14ac:dyDescent="0.15">
      <c r="A41" s="2">
        <v>38</v>
      </c>
      <c r="B41" s="3">
        <v>42794</v>
      </c>
      <c r="C41" s="2" t="s">
        <v>147</v>
      </c>
      <c r="D41" s="2" t="s">
        <v>148</v>
      </c>
      <c r="E41" s="2" t="s">
        <v>97</v>
      </c>
      <c r="F41" s="2" t="s">
        <v>196</v>
      </c>
      <c r="G41" s="2" t="s">
        <v>197</v>
      </c>
      <c r="H41" s="2" t="s">
        <v>198</v>
      </c>
      <c r="J41" s="2" t="s">
        <v>101</v>
      </c>
      <c r="K41" s="2" t="s">
        <v>30</v>
      </c>
      <c r="M41" s="2" t="s">
        <v>199</v>
      </c>
      <c r="V41" s="4" t="str">
        <f t="shared" si="0"/>
        <v>Manuel Garcia</v>
      </c>
      <c r="X41" s="6">
        <v>0</v>
      </c>
      <c r="Y41" s="6">
        <v>0</v>
      </c>
      <c r="Z41" s="2" t="s">
        <v>180</v>
      </c>
      <c r="AA41" s="5"/>
      <c r="AB41" s="5"/>
      <c r="AC41" s="5"/>
      <c r="AD41" s="7" t="s">
        <v>102</v>
      </c>
      <c r="AE41" s="21" t="str">
        <f ca="1">IFERROR(__xludf.DUMMYFUNCTION("IFERROR(FILTER(Certificate!$B:$B, LOWER(Certificate!$A:$A)=LOWER(TRIM($V41)), (Certificate!$D:$D=""H"") + (Certificate!$D:$D=""HTO"")), """")"),"")</f>
        <v/>
      </c>
      <c r="AF41" s="7"/>
      <c r="AG41" s="7" t="s">
        <v>103</v>
      </c>
      <c r="AH41" s="8" t="str">
        <f ca="1">IFERROR(__xludf.DUMMYFUNCTION("IFERROR(FILTER(Certificate!$B:$B, LOWER(Certificate!$A:$A)=LOWER(TRIM($V41)), (Certificate!$D:$D=""TO"") + (Certificate!$D:$D=""HTO"")), """")"),"")</f>
        <v/>
      </c>
      <c r="AI41" s="7"/>
      <c r="AJ41" s="7"/>
      <c r="AK41" s="8" t="str">
        <f ca="1">IFERROR(__xludf.DUMMYFUNCTION("IFERROR(FILTER(Certificate!$B:$B, Certificate!$A:$A=TRIM($V41), Certificate!$D:$D=""D""), """")"),"")</f>
        <v/>
      </c>
      <c r="AL41" s="2"/>
    </row>
    <row r="42" spans="1:38" ht="15.75" customHeight="1" x14ac:dyDescent="0.15">
      <c r="A42" s="2">
        <v>39</v>
      </c>
      <c r="B42" s="3">
        <v>42794</v>
      </c>
      <c r="C42" s="2" t="s">
        <v>147</v>
      </c>
      <c r="D42" s="2" t="s">
        <v>148</v>
      </c>
      <c r="E42" s="2" t="s">
        <v>97</v>
      </c>
      <c r="F42" s="2" t="s">
        <v>200</v>
      </c>
      <c r="G42" s="2" t="s">
        <v>201</v>
      </c>
      <c r="H42" s="2" t="s">
        <v>202</v>
      </c>
      <c r="J42" s="2" t="s">
        <v>101</v>
      </c>
      <c r="V42" s="4" t="str">
        <f t="shared" si="0"/>
        <v>Zhivko Bogdanov</v>
      </c>
      <c r="X42" s="6">
        <v>0</v>
      </c>
      <c r="Y42" s="6">
        <v>0</v>
      </c>
      <c r="Z42" s="2" t="s">
        <v>180</v>
      </c>
      <c r="AA42" s="5"/>
      <c r="AB42" s="5"/>
      <c r="AC42" s="5"/>
      <c r="AD42" s="7" t="s">
        <v>102</v>
      </c>
      <c r="AE42" s="21" t="str">
        <f ca="1">IFERROR(__xludf.DUMMYFUNCTION("IFERROR(FILTER(Certificate!$B:$B, LOWER(Certificate!$A:$A)=LOWER(TRIM($V42)), (Certificate!$D:$D=""H"") + (Certificate!$D:$D=""HTO"")), """")"),"")</f>
        <v/>
      </c>
      <c r="AF42" s="7"/>
      <c r="AG42" s="7" t="s">
        <v>103</v>
      </c>
      <c r="AH42" s="8" t="str">
        <f ca="1">IFERROR(__xludf.DUMMYFUNCTION("IFERROR(FILTER(Certificate!$B:$B, LOWER(Certificate!$A:$A)=LOWER(TRIM($V42)), (Certificate!$D:$D=""TO"") + (Certificate!$D:$D=""HTO"")), """")"),"")</f>
        <v/>
      </c>
      <c r="AI42" s="7"/>
      <c r="AJ42" s="7"/>
      <c r="AK42" s="8" t="str">
        <f ca="1">IFERROR(__xludf.DUMMYFUNCTION("IFERROR(FILTER(Certificate!$B:$B, Certificate!$A:$A=TRIM($V42), Certificate!$D:$D=""D""), """")"),"")</f>
        <v/>
      </c>
      <c r="AL42" s="2"/>
    </row>
    <row r="43" spans="1:38" ht="15.75" customHeight="1" x14ac:dyDescent="0.15">
      <c r="A43" s="2">
        <v>40</v>
      </c>
      <c r="B43" s="3">
        <v>42794</v>
      </c>
      <c r="C43" s="2" t="s">
        <v>147</v>
      </c>
      <c r="D43" s="2" t="s">
        <v>148</v>
      </c>
      <c r="E43" s="2" t="s">
        <v>97</v>
      </c>
      <c r="F43" s="2" t="s">
        <v>203</v>
      </c>
      <c r="G43" s="2" t="s">
        <v>204</v>
      </c>
      <c r="H43" s="2" t="s">
        <v>205</v>
      </c>
      <c r="J43" s="2" t="s">
        <v>101</v>
      </c>
      <c r="V43" s="4" t="str">
        <f t="shared" si="0"/>
        <v>Franco Costantini</v>
      </c>
      <c r="X43" s="6">
        <v>0</v>
      </c>
      <c r="Y43" s="6">
        <v>0</v>
      </c>
      <c r="Z43" s="2" t="s">
        <v>180</v>
      </c>
      <c r="AA43" s="5"/>
      <c r="AB43" s="5"/>
      <c r="AC43" s="5"/>
      <c r="AD43" s="7"/>
      <c r="AE43" s="21" t="str">
        <f ca="1">IFERROR(__xludf.DUMMYFUNCTION("IFERROR(FILTER(Certificate!$B:$B, LOWER(Certificate!$A:$A)=LOWER(TRIM($V43)), (Certificate!$D:$D=""H"") + (Certificate!$D:$D=""HTO"")), """")"),"")</f>
        <v/>
      </c>
      <c r="AF43" s="7"/>
      <c r="AG43" s="7"/>
      <c r="AH43" s="8" t="str">
        <f ca="1">IFERROR(__xludf.DUMMYFUNCTION("IFERROR(FILTER(Certificate!$B:$B, LOWER(Certificate!$A:$A)=LOWER(TRIM($V43)), (Certificate!$D:$D=""TO"") + (Certificate!$D:$D=""HTO"")), """")"),"")</f>
        <v/>
      </c>
      <c r="AI43" s="7"/>
      <c r="AJ43" s="7"/>
      <c r="AK43" s="8" t="str">
        <f ca="1">IFERROR(__xludf.DUMMYFUNCTION("IFERROR(FILTER(Certificate!$B:$B, Certificate!$A:$A=TRIM($V43), Certificate!$D:$D=""D""), """")"),"")</f>
        <v/>
      </c>
      <c r="AL43" s="2"/>
    </row>
    <row r="44" spans="1:38" ht="15.75" customHeight="1" x14ac:dyDescent="0.15">
      <c r="A44" s="2">
        <v>41</v>
      </c>
      <c r="B44" s="3">
        <v>42794</v>
      </c>
      <c r="C44" s="2" t="s">
        <v>147</v>
      </c>
      <c r="D44" s="2" t="s">
        <v>148</v>
      </c>
      <c r="E44" s="2" t="s">
        <v>97</v>
      </c>
      <c r="F44" s="2" t="s">
        <v>206</v>
      </c>
      <c r="G44" s="2" t="s">
        <v>207</v>
      </c>
      <c r="H44" s="2" t="s">
        <v>208</v>
      </c>
      <c r="J44" s="2" t="s">
        <v>101</v>
      </c>
      <c r="V44" s="4" t="str">
        <f t="shared" si="0"/>
        <v>Steven Hodgson</v>
      </c>
      <c r="X44" s="6">
        <v>0</v>
      </c>
      <c r="Y44" s="6">
        <v>0</v>
      </c>
      <c r="Z44" s="2" t="s">
        <v>180</v>
      </c>
      <c r="AA44" s="5"/>
      <c r="AB44" s="5"/>
      <c r="AC44" s="5"/>
      <c r="AD44" s="7"/>
      <c r="AE44" s="21" t="str">
        <f ca="1">IFERROR(__xludf.DUMMYFUNCTION("IFERROR(FILTER(Certificate!$B:$B, LOWER(Certificate!$A:$A)=LOWER(TRIM($V44)), (Certificate!$D:$D=""H"") + (Certificate!$D:$D=""HTO"")), """")"),"")</f>
        <v/>
      </c>
      <c r="AF44" s="7"/>
      <c r="AG44" s="7"/>
      <c r="AH44" s="8" t="str">
        <f ca="1">IFERROR(__xludf.DUMMYFUNCTION("IFERROR(FILTER(Certificate!$B:$B, LOWER(Certificate!$A:$A)=LOWER(TRIM($V44)), (Certificate!$D:$D=""TO"") + (Certificate!$D:$D=""HTO"")), """")"),"")</f>
        <v/>
      </c>
      <c r="AI44" s="7"/>
      <c r="AJ44" s="7"/>
      <c r="AK44" s="8" t="str">
        <f ca="1">IFERROR(__xludf.DUMMYFUNCTION("IFERROR(FILTER(Certificate!$B:$B, Certificate!$A:$A=TRIM($V44), Certificate!$D:$D=""D""), """")"),"")</f>
        <v/>
      </c>
      <c r="AL44" s="2"/>
    </row>
    <row r="45" spans="1:38" ht="15.75" customHeight="1" x14ac:dyDescent="0.15">
      <c r="A45" s="2">
        <v>42</v>
      </c>
      <c r="B45" s="3">
        <v>42877</v>
      </c>
      <c r="C45" s="2" t="s">
        <v>209</v>
      </c>
      <c r="D45" s="2" t="s">
        <v>210</v>
      </c>
      <c r="E45" s="2" t="s">
        <v>211</v>
      </c>
      <c r="F45" s="2" t="s">
        <v>212</v>
      </c>
      <c r="G45" s="2" t="s">
        <v>213</v>
      </c>
      <c r="H45" s="2" t="s">
        <v>214</v>
      </c>
      <c r="J45" s="2" t="s">
        <v>209</v>
      </c>
      <c r="K45" s="2" t="s">
        <v>215</v>
      </c>
      <c r="M45" s="2" t="s">
        <v>156</v>
      </c>
      <c r="V45" s="4" t="str">
        <f t="shared" si="0"/>
        <v>Karma Tshering</v>
      </c>
      <c r="W45" s="6">
        <v>0.94</v>
      </c>
      <c r="X45" s="6">
        <v>0</v>
      </c>
      <c r="Y45" s="6">
        <v>0</v>
      </c>
      <c r="Z45" s="2" t="s">
        <v>70</v>
      </c>
      <c r="AA45" s="5"/>
      <c r="AB45" s="5"/>
      <c r="AC45" s="5"/>
      <c r="AD45" s="7"/>
      <c r="AE45" s="21" t="str">
        <f ca="1">IFERROR(__xludf.DUMMYFUNCTION("IFERROR(FILTER(Certificate!$B:$B, LOWER(Certificate!$A:$A)=LOWER(TRIM($V45)), (Certificate!$D:$D=""H"") + (Certificate!$D:$D=""HTO"")), """")"),"")</f>
        <v/>
      </c>
      <c r="AF45" s="7"/>
      <c r="AG45" s="7"/>
      <c r="AH45" s="8" t="str">
        <f ca="1">IFERROR(__xludf.DUMMYFUNCTION("IFERROR(FILTER(Certificate!$B:$B, LOWER(Certificate!$A:$A)=LOWER(TRIM($V45)), (Certificate!$D:$D=""TO"") + (Certificate!$D:$D=""HTO"")), """")"),"")</f>
        <v/>
      </c>
      <c r="AI45" s="7"/>
      <c r="AJ45" s="7" t="s">
        <v>216</v>
      </c>
      <c r="AK45" s="8" t="str">
        <f ca="1">IFERROR(__xludf.DUMMYFUNCTION("IFERROR(FILTER(Certificate!$B:$B, Certificate!$A:$A=TRIM($V45), Certificate!$D:$D=""D""), """")"),"")</f>
        <v/>
      </c>
      <c r="AL45" s="2"/>
    </row>
    <row r="46" spans="1:38" ht="15.75" customHeight="1" x14ac:dyDescent="0.15">
      <c r="A46" s="2">
        <v>43</v>
      </c>
      <c r="B46" s="3">
        <v>42877</v>
      </c>
      <c r="C46" s="2" t="s">
        <v>209</v>
      </c>
      <c r="D46" s="2" t="s">
        <v>210</v>
      </c>
      <c r="E46" s="2" t="s">
        <v>211</v>
      </c>
      <c r="F46" s="2" t="s">
        <v>217</v>
      </c>
      <c r="G46" s="2" t="s">
        <v>218</v>
      </c>
      <c r="H46" s="2" t="s">
        <v>219</v>
      </c>
      <c r="J46" s="2" t="s">
        <v>209</v>
      </c>
      <c r="K46" s="2" t="s">
        <v>220</v>
      </c>
      <c r="M46" s="2" t="s">
        <v>156</v>
      </c>
      <c r="V46" s="4" t="str">
        <f t="shared" si="0"/>
        <v>Magdalena Muir</v>
      </c>
      <c r="W46" s="6">
        <v>0.89</v>
      </c>
      <c r="X46" s="6">
        <v>0</v>
      </c>
      <c r="Y46" s="6">
        <v>0</v>
      </c>
      <c r="Z46" s="2" t="s">
        <v>70</v>
      </c>
      <c r="AA46" s="5"/>
      <c r="AB46" s="5"/>
      <c r="AC46" s="5"/>
      <c r="AD46" s="7"/>
      <c r="AE46" s="21" t="str">
        <f ca="1">IFERROR(__xludf.DUMMYFUNCTION("IFERROR(FILTER(Certificate!$B:$B, LOWER(Certificate!$A:$A)=LOWER(TRIM($V46)), (Certificate!$D:$D=""H"") + (Certificate!$D:$D=""HTO"")), """")"),"")</f>
        <v/>
      </c>
      <c r="AF46" s="7"/>
      <c r="AG46" s="7"/>
      <c r="AH46" s="8" t="str">
        <f ca="1">IFERROR(__xludf.DUMMYFUNCTION("IFERROR(FILTER(Certificate!$B:$B, LOWER(Certificate!$A:$A)=LOWER(TRIM($V46)), (Certificate!$D:$D=""TO"") + (Certificate!$D:$D=""HTO"")), """")"),"")</f>
        <v/>
      </c>
      <c r="AI46" s="7"/>
      <c r="AJ46" s="7" t="s">
        <v>216</v>
      </c>
      <c r="AK46" s="8" t="str">
        <f ca="1">IFERROR(__xludf.DUMMYFUNCTION("IFERROR(FILTER(Certificate!$B:$B, Certificate!$A:$A=TRIM($V46), Certificate!$D:$D=""D""), """")"),"")</f>
        <v/>
      </c>
      <c r="AL46" s="2"/>
    </row>
    <row r="47" spans="1:38" ht="15.75" customHeight="1" x14ac:dyDescent="0.15">
      <c r="A47" s="2">
        <v>44</v>
      </c>
      <c r="B47" s="3">
        <v>42877</v>
      </c>
      <c r="C47" s="2" t="s">
        <v>209</v>
      </c>
      <c r="D47" s="2" t="s">
        <v>210</v>
      </c>
      <c r="E47" s="2" t="s">
        <v>211</v>
      </c>
      <c r="F47" s="2" t="s">
        <v>221</v>
      </c>
      <c r="G47" s="2" t="s">
        <v>222</v>
      </c>
      <c r="H47" s="2" t="s">
        <v>223</v>
      </c>
      <c r="J47" s="2" t="s">
        <v>209</v>
      </c>
      <c r="K47" s="2" t="s">
        <v>224</v>
      </c>
      <c r="M47" s="2" t="s">
        <v>184</v>
      </c>
      <c r="V47" s="4" t="str">
        <f t="shared" si="0"/>
        <v>Pekka Alhojärvi</v>
      </c>
      <c r="W47" s="6">
        <v>0.92</v>
      </c>
      <c r="X47" s="6">
        <v>0</v>
      </c>
      <c r="Y47" s="6">
        <v>0</v>
      </c>
      <c r="Z47" s="2" t="s">
        <v>70</v>
      </c>
      <c r="AA47" s="5"/>
      <c r="AB47" s="5"/>
      <c r="AC47" s="5"/>
      <c r="AD47" s="7"/>
      <c r="AE47" s="21" t="str">
        <f ca="1">IFERROR(__xludf.DUMMYFUNCTION("IFERROR(FILTER(Certificate!$B:$B, LOWER(Certificate!$A:$A)=LOWER(TRIM($V47)), (Certificate!$D:$D=""H"") + (Certificate!$D:$D=""HTO"")), """")"),"")</f>
        <v/>
      </c>
      <c r="AF47" s="7"/>
      <c r="AG47" s="7"/>
      <c r="AH47" s="8" t="str">
        <f ca="1">IFERROR(__xludf.DUMMYFUNCTION("IFERROR(FILTER(Certificate!$B:$B, LOWER(Certificate!$A:$A)=LOWER(TRIM($V47)), (Certificate!$D:$D=""TO"") + (Certificate!$D:$D=""HTO"")), """")"),"")</f>
        <v/>
      </c>
      <c r="AI47" s="7"/>
      <c r="AJ47" s="7" t="s">
        <v>216</v>
      </c>
      <c r="AK47" s="8" t="str">
        <f ca="1">IFERROR(__xludf.DUMMYFUNCTION("IFERROR(FILTER(Certificate!$B:$B, Certificate!$A:$A=TRIM($V47), Certificate!$D:$D=""D""), """")"),"")</f>
        <v/>
      </c>
      <c r="AL47" s="2"/>
    </row>
    <row r="48" spans="1:38" ht="15.75" customHeight="1" x14ac:dyDescent="0.15">
      <c r="A48" s="2">
        <v>45</v>
      </c>
      <c r="B48" s="3">
        <v>42877</v>
      </c>
      <c r="C48" s="2" t="s">
        <v>209</v>
      </c>
      <c r="D48" s="2" t="s">
        <v>210</v>
      </c>
      <c r="E48" s="2" t="s">
        <v>211</v>
      </c>
      <c r="F48" s="2" t="s">
        <v>225</v>
      </c>
      <c r="G48" s="2" t="s">
        <v>226</v>
      </c>
      <c r="H48" s="2" t="s">
        <v>227</v>
      </c>
      <c r="J48" s="2" t="s">
        <v>209</v>
      </c>
      <c r="K48" s="2" t="s">
        <v>224</v>
      </c>
      <c r="M48" s="2" t="s">
        <v>188</v>
      </c>
      <c r="V48" s="4" t="str">
        <f t="shared" si="0"/>
        <v>Elizaveta Ragozina</v>
      </c>
      <c r="W48" s="6">
        <v>0.92</v>
      </c>
      <c r="X48" s="6">
        <v>0</v>
      </c>
      <c r="Y48" s="6">
        <v>0</v>
      </c>
      <c r="Z48" s="2" t="s">
        <v>70</v>
      </c>
      <c r="AA48" s="5"/>
      <c r="AB48" s="5"/>
      <c r="AC48" s="5"/>
      <c r="AD48" s="7"/>
      <c r="AE48" s="21" t="str">
        <f ca="1">IFERROR(__xludf.DUMMYFUNCTION("IFERROR(FILTER(Certificate!$B:$B, LOWER(Certificate!$A:$A)=LOWER(TRIM($V48)), (Certificate!$D:$D=""H"") + (Certificate!$D:$D=""HTO"")), """")"),"")</f>
        <v/>
      </c>
      <c r="AF48" s="7"/>
      <c r="AG48" s="7"/>
      <c r="AH48" s="8" t="str">
        <f ca="1">IFERROR(__xludf.DUMMYFUNCTION("IFERROR(FILTER(Certificate!$B:$B, LOWER(Certificate!$A:$A)=LOWER(TRIM($V48)), (Certificate!$D:$D=""TO"") + (Certificate!$D:$D=""HTO"")), """")"),"")</f>
        <v/>
      </c>
      <c r="AI48" s="7"/>
      <c r="AJ48" s="7" t="s">
        <v>216</v>
      </c>
      <c r="AK48" s="8" t="str">
        <f ca="1">IFERROR(__xludf.DUMMYFUNCTION("IFERROR(FILTER(Certificate!$B:$B, Certificate!$A:$A=TRIM($V48), Certificate!$D:$D=""D""), """")"),"")</f>
        <v/>
      </c>
      <c r="AL48" s="2"/>
    </row>
    <row r="49" spans="1:38" ht="15.75" customHeight="1" x14ac:dyDescent="0.15">
      <c r="A49" s="2">
        <v>46</v>
      </c>
      <c r="B49" s="3">
        <v>42877</v>
      </c>
      <c r="C49" s="2" t="s">
        <v>209</v>
      </c>
      <c r="D49" s="2" t="s">
        <v>210</v>
      </c>
      <c r="E49" s="2" t="s">
        <v>211</v>
      </c>
      <c r="F49" s="2" t="s">
        <v>228</v>
      </c>
      <c r="G49" s="2" t="s">
        <v>229</v>
      </c>
      <c r="H49" s="2" t="s">
        <v>230</v>
      </c>
      <c r="J49" s="2" t="s">
        <v>209</v>
      </c>
      <c r="K49" s="2" t="s">
        <v>24</v>
      </c>
      <c r="M49" s="2" t="s">
        <v>199</v>
      </c>
      <c r="V49" s="4" t="str">
        <f t="shared" si="0"/>
        <v>Fang Fang (Nora) Shih</v>
      </c>
      <c r="W49" s="6">
        <v>0.87</v>
      </c>
      <c r="X49" s="6">
        <v>0</v>
      </c>
      <c r="Y49" s="6">
        <v>0</v>
      </c>
      <c r="Z49" s="2" t="s">
        <v>70</v>
      </c>
      <c r="AA49" s="5"/>
      <c r="AB49" s="5"/>
      <c r="AC49" s="5"/>
      <c r="AD49" s="7"/>
      <c r="AE49" s="21" t="str">
        <f ca="1">IFERROR(__xludf.DUMMYFUNCTION("IFERROR(FILTER(Certificate!$B:$B, LOWER(Certificate!$A:$A)=LOWER(TRIM($V49)), (Certificate!$D:$D=""H"") + (Certificate!$D:$D=""HTO"")), """")"),"")</f>
        <v/>
      </c>
      <c r="AF49" s="7"/>
      <c r="AG49" s="7"/>
      <c r="AH49" s="8" t="str">
        <f ca="1">IFERROR(__xludf.DUMMYFUNCTION("IFERROR(FILTER(Certificate!$B:$B, LOWER(Certificate!$A:$A)=LOWER(TRIM($V49)), (Certificate!$D:$D=""TO"") + (Certificate!$D:$D=""HTO"")), """")"),"")</f>
        <v/>
      </c>
      <c r="AI49" s="7"/>
      <c r="AJ49" s="7" t="s">
        <v>216</v>
      </c>
      <c r="AK49" s="8" t="str">
        <f ca="1">IFERROR(__xludf.DUMMYFUNCTION("IFERROR(FILTER(Certificate!$B:$B, Certificate!$A:$A=TRIM($V49), Certificate!$D:$D=""D""), """")"),"")</f>
        <v/>
      </c>
      <c r="AL49" s="2"/>
    </row>
    <row r="50" spans="1:38" ht="15.75" customHeight="1" x14ac:dyDescent="0.15">
      <c r="A50" s="2">
        <v>47</v>
      </c>
      <c r="B50" s="3">
        <v>42877</v>
      </c>
      <c r="C50" s="2" t="s">
        <v>209</v>
      </c>
      <c r="D50" s="2" t="s">
        <v>210</v>
      </c>
      <c r="E50" s="2" t="s">
        <v>211</v>
      </c>
      <c r="F50" s="2" t="s">
        <v>231</v>
      </c>
      <c r="G50" s="2" t="s">
        <v>232</v>
      </c>
      <c r="H50" s="2" t="s">
        <v>233</v>
      </c>
      <c r="J50" s="2" t="s">
        <v>209</v>
      </c>
      <c r="K50" s="2" t="s">
        <v>29</v>
      </c>
      <c r="M50" s="2" t="s">
        <v>234</v>
      </c>
      <c r="V50" s="4" t="str">
        <f t="shared" si="0"/>
        <v>Nahar Muhammed</v>
      </c>
      <c r="W50" s="6">
        <v>0.75</v>
      </c>
      <c r="X50" s="6">
        <v>0</v>
      </c>
      <c r="Y50" s="6">
        <v>0</v>
      </c>
      <c r="Z50" s="2" t="s">
        <v>70</v>
      </c>
      <c r="AA50" s="5"/>
      <c r="AB50" s="5"/>
      <c r="AC50" s="5"/>
      <c r="AD50" s="7"/>
      <c r="AE50" s="21" t="str">
        <f ca="1">IFERROR(__xludf.DUMMYFUNCTION("IFERROR(FILTER(Certificate!$B:$B, LOWER(Certificate!$A:$A)=LOWER(TRIM($V50)), (Certificate!$D:$D=""H"") + (Certificate!$D:$D=""HTO"")), """")"),"")</f>
        <v/>
      </c>
      <c r="AF50" s="7"/>
      <c r="AG50" s="7"/>
      <c r="AH50" s="8" t="str">
        <f ca="1">IFERROR(__xludf.DUMMYFUNCTION("IFERROR(FILTER(Certificate!$B:$B, LOWER(Certificate!$A:$A)=LOWER(TRIM($V50)), (Certificate!$D:$D=""TO"") + (Certificate!$D:$D=""HTO"")), """")"),"")</f>
        <v/>
      </c>
      <c r="AI50" s="7"/>
      <c r="AJ50" s="7" t="s">
        <v>216</v>
      </c>
      <c r="AK50" s="8" t="str">
        <f ca="1">IFERROR(__xludf.DUMMYFUNCTION("IFERROR(FILTER(Certificate!$B:$B, Certificate!$A:$A=TRIM($V50), Certificate!$D:$D=""D""), """")"),"")</f>
        <v/>
      </c>
      <c r="AL50" s="2"/>
    </row>
    <row r="51" spans="1:38" ht="15.75" customHeight="1" x14ac:dyDescent="0.15">
      <c r="A51" s="2">
        <v>48</v>
      </c>
      <c r="B51" s="3">
        <v>42877</v>
      </c>
      <c r="C51" s="2" t="s">
        <v>209</v>
      </c>
      <c r="D51" s="2" t="s">
        <v>210</v>
      </c>
      <c r="E51" s="2" t="s">
        <v>211</v>
      </c>
      <c r="F51" s="2" t="s">
        <v>235</v>
      </c>
      <c r="G51" s="2" t="s">
        <v>236</v>
      </c>
      <c r="H51" s="2" t="s">
        <v>237</v>
      </c>
      <c r="J51" s="2" t="s">
        <v>209</v>
      </c>
      <c r="K51" s="2" t="s">
        <v>13</v>
      </c>
      <c r="V51" s="4" t="str">
        <f t="shared" si="0"/>
        <v>Ekaterina Larionova</v>
      </c>
      <c r="W51" s="6">
        <v>0.92</v>
      </c>
      <c r="X51" s="6">
        <v>0</v>
      </c>
      <c r="Y51" s="6">
        <v>0</v>
      </c>
      <c r="Z51" s="2" t="s">
        <v>70</v>
      </c>
      <c r="AA51" s="5"/>
      <c r="AB51" s="5"/>
      <c r="AC51" s="5"/>
      <c r="AD51" s="7"/>
      <c r="AE51" s="21" t="str">
        <f ca="1">IFERROR(__xludf.DUMMYFUNCTION("IFERROR(FILTER(Certificate!$B:$B, LOWER(Certificate!$A:$A)=LOWER(TRIM($V51)), (Certificate!$D:$D=""H"") + (Certificate!$D:$D=""HTO"")), """")"),"")</f>
        <v/>
      </c>
      <c r="AF51" s="7"/>
      <c r="AG51" s="7"/>
      <c r="AH51" s="8" t="str">
        <f ca="1">IFERROR(__xludf.DUMMYFUNCTION("IFERROR(FILTER(Certificate!$B:$B, LOWER(Certificate!$A:$A)=LOWER(TRIM($V51)), (Certificate!$D:$D=""TO"") + (Certificate!$D:$D=""HTO"")), """")"),"")</f>
        <v/>
      </c>
      <c r="AI51" s="7"/>
      <c r="AJ51" s="7" t="s">
        <v>216</v>
      </c>
      <c r="AK51" s="8" t="str">
        <f ca="1">IFERROR(__xludf.DUMMYFUNCTION("IFERROR(FILTER(Certificate!$B:$B, Certificate!$A:$A=TRIM($V51), Certificate!$D:$D=""D""), """")"),"")</f>
        <v/>
      </c>
      <c r="AL51" s="2"/>
    </row>
    <row r="52" spans="1:38" ht="15.75" customHeight="1" x14ac:dyDescent="0.15">
      <c r="A52" s="2">
        <v>49</v>
      </c>
      <c r="B52" s="3">
        <v>42877</v>
      </c>
      <c r="C52" s="2" t="s">
        <v>209</v>
      </c>
      <c r="D52" s="2" t="s">
        <v>210</v>
      </c>
      <c r="E52" s="2" t="s">
        <v>211</v>
      </c>
      <c r="F52" s="2" t="s">
        <v>238</v>
      </c>
      <c r="G52" s="2" t="s">
        <v>239</v>
      </c>
      <c r="H52" s="2" t="s">
        <v>240</v>
      </c>
      <c r="J52" s="2" t="s">
        <v>209</v>
      </c>
      <c r="K52" s="2" t="s">
        <v>13</v>
      </c>
      <c r="M52" s="2" t="s">
        <v>241</v>
      </c>
      <c r="V52" s="4" t="str">
        <f t="shared" si="0"/>
        <v>Malou van Kempen</v>
      </c>
      <c r="W52" s="6">
        <v>0.92</v>
      </c>
      <c r="X52" s="6">
        <v>0</v>
      </c>
      <c r="Y52" s="6">
        <v>0</v>
      </c>
      <c r="Z52" s="2" t="s">
        <v>70</v>
      </c>
      <c r="AA52" s="5"/>
      <c r="AB52" s="5"/>
      <c r="AC52" s="5"/>
      <c r="AD52" s="7"/>
      <c r="AE52" s="21" t="str">
        <f ca="1">IFERROR(__xludf.DUMMYFUNCTION("IFERROR(FILTER(Certificate!$B:$B, LOWER(Certificate!$A:$A)=LOWER(TRIM($V52)), (Certificate!$D:$D=""H"") + (Certificate!$D:$D=""HTO"")), """")"),"")</f>
        <v/>
      </c>
      <c r="AF52" s="7"/>
      <c r="AG52" s="7"/>
      <c r="AH52" s="8" t="str">
        <f ca="1">IFERROR(__xludf.DUMMYFUNCTION("IFERROR(FILTER(Certificate!$B:$B, LOWER(Certificate!$A:$A)=LOWER(TRIM($V52)), (Certificate!$D:$D=""TO"") + (Certificate!$D:$D=""HTO"")), """")"),"")</f>
        <v/>
      </c>
      <c r="AI52" s="7"/>
      <c r="AJ52" s="7" t="s">
        <v>216</v>
      </c>
      <c r="AK52" s="8" t="str">
        <f ca="1">IFERROR(__xludf.DUMMYFUNCTION("IFERROR(FILTER(Certificate!$B:$B, Certificate!$A:$A=TRIM($V52), Certificate!$D:$D=""D""), """")"),"")</f>
        <v/>
      </c>
      <c r="AL52" s="2"/>
    </row>
    <row r="53" spans="1:38" ht="15.75" customHeight="1" x14ac:dyDescent="0.15">
      <c r="A53" s="2">
        <v>50</v>
      </c>
      <c r="B53" s="3">
        <v>42877</v>
      </c>
      <c r="C53" s="2" t="s">
        <v>209</v>
      </c>
      <c r="D53" s="2" t="s">
        <v>210</v>
      </c>
      <c r="E53" s="2" t="s">
        <v>211</v>
      </c>
      <c r="F53" s="2" t="s">
        <v>242</v>
      </c>
      <c r="G53" s="2" t="s">
        <v>243</v>
      </c>
      <c r="H53" s="2" t="s">
        <v>244</v>
      </c>
      <c r="J53" s="2" t="s">
        <v>209</v>
      </c>
      <c r="K53" s="2" t="s">
        <v>13</v>
      </c>
      <c r="M53" s="2" t="s">
        <v>245</v>
      </c>
      <c r="V53" s="4" t="str">
        <f t="shared" si="0"/>
        <v>Tom van Ebbenhorst</v>
      </c>
      <c r="W53" s="6">
        <v>0.94</v>
      </c>
      <c r="X53" s="6">
        <v>0</v>
      </c>
      <c r="Y53" s="6">
        <v>0</v>
      </c>
      <c r="Z53" s="2" t="s">
        <v>70</v>
      </c>
      <c r="AA53" s="5"/>
      <c r="AB53" s="5"/>
      <c r="AC53" s="5"/>
      <c r="AD53" s="7"/>
      <c r="AE53" s="21" t="str">
        <f ca="1">IFERROR(__xludf.DUMMYFUNCTION("IFERROR(FILTER(Certificate!$B:$B, LOWER(Certificate!$A:$A)=LOWER(TRIM($V53)), (Certificate!$D:$D=""H"") + (Certificate!$D:$D=""HTO"")), """")"),"")</f>
        <v/>
      </c>
      <c r="AF53" s="7"/>
      <c r="AG53" s="7"/>
      <c r="AH53" s="8" t="str">
        <f ca="1">IFERROR(__xludf.DUMMYFUNCTION("IFERROR(FILTER(Certificate!$B:$B, LOWER(Certificate!$A:$A)=LOWER(TRIM($V53)), (Certificate!$D:$D=""TO"") + (Certificate!$D:$D=""HTO"")), """")"),"")</f>
        <v/>
      </c>
      <c r="AI53" s="7"/>
      <c r="AJ53" s="7" t="s">
        <v>216</v>
      </c>
      <c r="AK53" s="8" t="str">
        <f ca="1">IFERROR(__xludf.DUMMYFUNCTION("IFERROR(FILTER(Certificate!$B:$B, Certificate!$A:$A=TRIM($V53), Certificate!$D:$D=""D""), """")"),"")</f>
        <v/>
      </c>
      <c r="AL53" s="2"/>
    </row>
    <row r="54" spans="1:38" ht="15.75" customHeight="1" x14ac:dyDescent="0.15">
      <c r="A54" s="2">
        <v>51</v>
      </c>
      <c r="B54" s="3">
        <v>42877</v>
      </c>
      <c r="C54" s="2" t="s">
        <v>209</v>
      </c>
      <c r="D54" s="2" t="s">
        <v>210</v>
      </c>
      <c r="E54" s="2" t="s">
        <v>211</v>
      </c>
      <c r="F54" s="2" t="s">
        <v>246</v>
      </c>
      <c r="G54" s="2" t="s">
        <v>247</v>
      </c>
      <c r="H54" s="2" t="s">
        <v>248</v>
      </c>
      <c r="J54" s="2" t="s">
        <v>209</v>
      </c>
      <c r="K54" s="2" t="s">
        <v>13</v>
      </c>
      <c r="M54" s="2" t="s">
        <v>245</v>
      </c>
      <c r="V54" s="4" t="str">
        <f t="shared" si="0"/>
        <v>Hugo de Jong</v>
      </c>
      <c r="W54" s="6">
        <v>0.94</v>
      </c>
      <c r="X54" s="6">
        <v>0</v>
      </c>
      <c r="Y54" s="6">
        <v>0</v>
      </c>
      <c r="Z54" s="2" t="s">
        <v>70</v>
      </c>
      <c r="AA54" s="5"/>
      <c r="AB54" s="5"/>
      <c r="AC54" s="5"/>
      <c r="AD54" s="7"/>
      <c r="AE54" s="21" t="str">
        <f ca="1">IFERROR(__xludf.DUMMYFUNCTION("IFERROR(FILTER(Certificate!$B:$B, LOWER(Certificate!$A:$A)=LOWER(TRIM($V54)), (Certificate!$D:$D=""H"") + (Certificate!$D:$D=""HTO"")), """")"),"")</f>
        <v/>
      </c>
      <c r="AF54" s="7"/>
      <c r="AG54" s="7"/>
      <c r="AH54" s="8" t="str">
        <f ca="1">IFERROR(__xludf.DUMMYFUNCTION("IFERROR(FILTER(Certificate!$B:$B, LOWER(Certificate!$A:$A)=LOWER(TRIM($V54)), (Certificate!$D:$D=""TO"") + (Certificate!$D:$D=""HTO"")), """")"),"")</f>
        <v/>
      </c>
      <c r="AI54" s="7"/>
      <c r="AJ54" s="7" t="s">
        <v>216</v>
      </c>
      <c r="AK54" s="8" t="str">
        <f ca="1">IFERROR(__xludf.DUMMYFUNCTION("IFERROR(FILTER(Certificate!$B:$B, Certificate!$A:$A=TRIM($V54), Certificate!$D:$D=""D""), """")"),"")</f>
        <v/>
      </c>
      <c r="AL54" s="2"/>
    </row>
    <row r="55" spans="1:38" ht="15.75" customHeight="1" x14ac:dyDescent="0.15">
      <c r="A55" s="2">
        <v>52</v>
      </c>
      <c r="B55" s="3">
        <v>42877</v>
      </c>
      <c r="C55" s="2" t="s">
        <v>209</v>
      </c>
      <c r="D55" s="2" t="s">
        <v>210</v>
      </c>
      <c r="E55" s="2" t="s">
        <v>211</v>
      </c>
      <c r="F55" s="2" t="s">
        <v>249</v>
      </c>
      <c r="G55" s="2" t="s">
        <v>250</v>
      </c>
      <c r="H55" s="2" t="s">
        <v>251</v>
      </c>
      <c r="J55" s="2" t="s">
        <v>209</v>
      </c>
      <c r="K55" s="2" t="s">
        <v>13</v>
      </c>
      <c r="M55" s="2" t="s">
        <v>245</v>
      </c>
      <c r="V55" s="4" t="str">
        <f t="shared" si="0"/>
        <v>Ilario Ianni</v>
      </c>
      <c r="W55" s="6">
        <v>0.94</v>
      </c>
      <c r="X55" s="6">
        <v>0</v>
      </c>
      <c r="Y55" s="6">
        <v>0</v>
      </c>
      <c r="Z55" s="2" t="s">
        <v>70</v>
      </c>
      <c r="AA55" s="5"/>
      <c r="AB55" s="5"/>
      <c r="AC55" s="5"/>
      <c r="AD55" s="7"/>
      <c r="AE55" s="21" t="str">
        <f ca="1">IFERROR(__xludf.DUMMYFUNCTION("IFERROR(FILTER(Certificate!$B:$B, LOWER(Certificate!$A:$A)=LOWER(TRIM($V55)), (Certificate!$D:$D=""H"") + (Certificate!$D:$D=""HTO"")), """")"),"")</f>
        <v/>
      </c>
      <c r="AF55" s="7"/>
      <c r="AG55" s="7"/>
      <c r="AH55" s="8" t="str">
        <f ca="1">IFERROR(__xludf.DUMMYFUNCTION("IFERROR(FILTER(Certificate!$B:$B, LOWER(Certificate!$A:$A)=LOWER(TRIM($V55)), (Certificate!$D:$D=""TO"") + (Certificate!$D:$D=""HTO"")), """")"),"")</f>
        <v/>
      </c>
      <c r="AI55" s="7"/>
      <c r="AJ55" s="7" t="s">
        <v>216</v>
      </c>
      <c r="AK55" s="8" t="str">
        <f ca="1">IFERROR(__xludf.DUMMYFUNCTION("IFERROR(FILTER(Certificate!$B:$B, Certificate!$A:$A=TRIM($V55), Certificate!$D:$D=""D""), """")"),"")</f>
        <v/>
      </c>
      <c r="AL55" s="2"/>
    </row>
    <row r="56" spans="1:38" ht="15.75" customHeight="1" x14ac:dyDescent="0.15">
      <c r="A56" s="2">
        <v>53</v>
      </c>
      <c r="B56" s="3">
        <v>42877</v>
      </c>
      <c r="C56" s="2" t="s">
        <v>209</v>
      </c>
      <c r="D56" s="2" t="s">
        <v>210</v>
      </c>
      <c r="E56" s="2" t="s">
        <v>211</v>
      </c>
      <c r="F56" s="2" t="s">
        <v>252</v>
      </c>
      <c r="G56" s="2" t="s">
        <v>253</v>
      </c>
      <c r="H56" s="2" t="s">
        <v>254</v>
      </c>
      <c r="J56" s="2" t="s">
        <v>209</v>
      </c>
      <c r="K56" s="2" t="s">
        <v>13</v>
      </c>
      <c r="V56" s="4" t="str">
        <f t="shared" si="0"/>
        <v>Marloes Van de Goor</v>
      </c>
      <c r="W56" s="6">
        <v>0.97</v>
      </c>
      <c r="X56" s="6">
        <v>0</v>
      </c>
      <c r="Y56" s="6">
        <v>0</v>
      </c>
      <c r="Z56" s="2" t="s">
        <v>70</v>
      </c>
      <c r="AA56" s="5"/>
      <c r="AB56" s="5"/>
      <c r="AC56" s="5"/>
      <c r="AD56" s="7"/>
      <c r="AE56" s="21" t="str">
        <f ca="1">IFERROR(__xludf.DUMMYFUNCTION("IFERROR(FILTER(Certificate!$B:$B, LOWER(Certificate!$A:$A)=LOWER(TRIM($V56)), (Certificate!$D:$D=""H"") + (Certificate!$D:$D=""HTO"")), """")"),"")</f>
        <v/>
      </c>
      <c r="AF56" s="7"/>
      <c r="AG56" s="7"/>
      <c r="AH56" s="8" t="str">
        <f ca="1">IFERROR(__xludf.DUMMYFUNCTION("IFERROR(FILTER(Certificate!$B:$B, LOWER(Certificate!$A:$A)=LOWER(TRIM($V56)), (Certificate!$D:$D=""TO"") + (Certificate!$D:$D=""HTO"")), """")"),"")</f>
        <v/>
      </c>
      <c r="AI56" s="7"/>
      <c r="AJ56" s="7" t="s">
        <v>216</v>
      </c>
      <c r="AK56" s="8" t="str">
        <f ca="1">IFERROR(__xludf.DUMMYFUNCTION("IFERROR(FILTER(Certificate!$B:$B, Certificate!$A:$A=TRIM($V56), Certificate!$D:$D=""D""), """")"),"")</f>
        <v/>
      </c>
      <c r="AL56" s="2"/>
    </row>
    <row r="57" spans="1:38" ht="15.75" customHeight="1" x14ac:dyDescent="0.15">
      <c r="A57" s="2">
        <v>54</v>
      </c>
      <c r="B57" s="3">
        <v>42877</v>
      </c>
      <c r="C57" s="2" t="s">
        <v>209</v>
      </c>
      <c r="D57" s="2" t="s">
        <v>210</v>
      </c>
      <c r="E57" s="2" t="s">
        <v>211</v>
      </c>
      <c r="F57" s="2" t="s">
        <v>255</v>
      </c>
      <c r="G57" s="2" t="s">
        <v>256</v>
      </c>
      <c r="H57" s="2" t="s">
        <v>257</v>
      </c>
      <c r="J57" s="2" t="s">
        <v>209</v>
      </c>
      <c r="K57" s="2" t="s">
        <v>13</v>
      </c>
      <c r="M57" s="2" t="s">
        <v>245</v>
      </c>
      <c r="V57" s="4" t="str">
        <f t="shared" si="0"/>
        <v>Albert Salman</v>
      </c>
      <c r="W57" s="6">
        <v>0.89</v>
      </c>
      <c r="X57" s="6">
        <v>0</v>
      </c>
      <c r="Y57" s="6">
        <v>0</v>
      </c>
      <c r="Z57" s="2" t="s">
        <v>70</v>
      </c>
      <c r="AA57" s="5"/>
      <c r="AB57" s="5"/>
      <c r="AC57" s="5"/>
      <c r="AD57" s="7"/>
      <c r="AE57" s="21" t="str">
        <f ca="1">IFERROR(__xludf.DUMMYFUNCTION("IFERROR(FILTER(Certificate!$B:$B, LOWER(Certificate!$A:$A)=LOWER(TRIM($V57)), (Certificate!$D:$D=""H"") + (Certificate!$D:$D=""HTO"")), """")"),"")</f>
        <v/>
      </c>
      <c r="AF57" s="7"/>
      <c r="AG57" s="7"/>
      <c r="AH57" s="8" t="str">
        <f ca="1">IFERROR(__xludf.DUMMYFUNCTION("IFERROR(FILTER(Certificate!$B:$B, LOWER(Certificate!$A:$A)=LOWER(TRIM($V57)), (Certificate!$D:$D=""TO"") + (Certificate!$D:$D=""HTO"")), """")"),"")</f>
        <v/>
      </c>
      <c r="AI57" s="7"/>
      <c r="AJ57" s="7" t="s">
        <v>216</v>
      </c>
      <c r="AK57" s="8" t="str">
        <f ca="1">IFERROR(__xludf.DUMMYFUNCTION("IFERROR(FILTER(Certificate!$B:$B, Certificate!$A:$A=TRIM($V57), Certificate!$D:$D=""D""), """")"),"")</f>
        <v/>
      </c>
      <c r="AL57" s="2"/>
    </row>
    <row r="58" spans="1:38" ht="15.75" customHeight="1" x14ac:dyDescent="0.15">
      <c r="A58" s="2">
        <v>55</v>
      </c>
      <c r="B58" s="3">
        <v>42877</v>
      </c>
      <c r="C58" s="2" t="s">
        <v>209</v>
      </c>
      <c r="D58" s="2" t="s">
        <v>210</v>
      </c>
      <c r="E58" s="2" t="s">
        <v>211</v>
      </c>
      <c r="F58" s="2" t="s">
        <v>258</v>
      </c>
      <c r="G58" s="2" t="s">
        <v>259</v>
      </c>
      <c r="H58" s="2" t="s">
        <v>260</v>
      </c>
      <c r="J58" s="2" t="s">
        <v>209</v>
      </c>
      <c r="K58" s="2" t="s">
        <v>13</v>
      </c>
      <c r="M58" s="2" t="s">
        <v>261</v>
      </c>
      <c r="V58" s="4" t="str">
        <f t="shared" si="0"/>
        <v>Guido Klep</v>
      </c>
      <c r="W58" s="6">
        <v>0.95</v>
      </c>
      <c r="X58" s="6">
        <v>0</v>
      </c>
      <c r="Y58" s="6">
        <v>0</v>
      </c>
      <c r="Z58" s="2" t="s">
        <v>70</v>
      </c>
      <c r="AA58" s="5"/>
      <c r="AB58" s="5"/>
      <c r="AC58" s="5"/>
      <c r="AD58" s="7"/>
      <c r="AE58" s="21" t="str">
        <f ca="1">IFERROR(__xludf.DUMMYFUNCTION("IFERROR(FILTER(Certificate!$B:$B, LOWER(Certificate!$A:$A)=LOWER(TRIM($V58)), (Certificate!$D:$D=""H"") + (Certificate!$D:$D=""HTO"")), """")"),"")</f>
        <v/>
      </c>
      <c r="AF58" s="7"/>
      <c r="AG58" s="7"/>
      <c r="AH58" s="8" t="str">
        <f ca="1">IFERROR(__xludf.DUMMYFUNCTION("IFERROR(FILTER(Certificate!$B:$B, LOWER(Certificate!$A:$A)=LOWER(TRIM($V58)), (Certificate!$D:$D=""TO"") + (Certificate!$D:$D=""HTO"")), """")"),"")</f>
        <v/>
      </c>
      <c r="AI58" s="7"/>
      <c r="AJ58" s="7" t="s">
        <v>216</v>
      </c>
      <c r="AK58" s="8" t="str">
        <f ca="1">IFERROR(__xludf.DUMMYFUNCTION("IFERROR(FILTER(Certificate!$B:$B, Certificate!$A:$A=TRIM($V58), Certificate!$D:$D=""D""), """")"),"")</f>
        <v/>
      </c>
      <c r="AL58" s="2"/>
    </row>
    <row r="59" spans="1:38" ht="15.75" customHeight="1" x14ac:dyDescent="0.15">
      <c r="A59" s="2">
        <v>56</v>
      </c>
      <c r="B59" s="3">
        <v>42877</v>
      </c>
      <c r="C59" s="2" t="s">
        <v>209</v>
      </c>
      <c r="D59" s="2" t="s">
        <v>210</v>
      </c>
      <c r="E59" s="2" t="s">
        <v>211</v>
      </c>
      <c r="F59" s="2" t="s">
        <v>262</v>
      </c>
      <c r="G59" s="2" t="s">
        <v>263</v>
      </c>
      <c r="H59" s="2" t="s">
        <v>264</v>
      </c>
      <c r="J59" s="2" t="s">
        <v>209</v>
      </c>
      <c r="K59" s="2" t="s">
        <v>265</v>
      </c>
      <c r="M59" s="2" t="s">
        <v>266</v>
      </c>
      <c r="V59" s="4" t="str">
        <f t="shared" si="0"/>
        <v>Heidi vd Watt</v>
      </c>
      <c r="W59" s="6">
        <v>0.94</v>
      </c>
      <c r="X59" s="6">
        <v>0</v>
      </c>
      <c r="Y59" s="6">
        <v>0</v>
      </c>
      <c r="Z59" s="2" t="s">
        <v>70</v>
      </c>
      <c r="AA59" s="5"/>
      <c r="AB59" s="5"/>
      <c r="AC59" s="5"/>
      <c r="AD59" s="7"/>
      <c r="AE59" s="21" t="str">
        <f ca="1">IFERROR(__xludf.DUMMYFUNCTION("IFERROR(FILTER(Certificate!$B:$B, LOWER(Certificate!$A:$A)=LOWER(TRIM($V59)), (Certificate!$D:$D=""H"") + (Certificate!$D:$D=""HTO"")), """")"),"")</f>
        <v/>
      </c>
      <c r="AF59" s="7"/>
      <c r="AG59" s="7"/>
      <c r="AH59" s="8" t="str">
        <f ca="1">IFERROR(__xludf.DUMMYFUNCTION("IFERROR(FILTER(Certificate!$B:$B, LOWER(Certificate!$A:$A)=LOWER(TRIM($V59)), (Certificate!$D:$D=""TO"") + (Certificate!$D:$D=""HTO"")), """")"),"")</f>
        <v/>
      </c>
      <c r="AI59" s="7"/>
      <c r="AJ59" s="7" t="s">
        <v>216</v>
      </c>
      <c r="AK59" s="8" t="str">
        <f ca="1">IFERROR(__xludf.DUMMYFUNCTION("IFERROR(FILTER(Certificate!$B:$B, Certificate!$A:$A=TRIM($V59), Certificate!$D:$D=""D""), """")"),"")</f>
        <v/>
      </c>
      <c r="AL59" s="2"/>
    </row>
    <row r="60" spans="1:38" ht="15.75" customHeight="1" x14ac:dyDescent="0.15">
      <c r="A60" s="2">
        <v>57</v>
      </c>
      <c r="B60" s="3">
        <v>42877</v>
      </c>
      <c r="C60" s="2" t="s">
        <v>209</v>
      </c>
      <c r="D60" s="2" t="s">
        <v>210</v>
      </c>
      <c r="E60" s="2" t="s">
        <v>211</v>
      </c>
      <c r="F60" s="2" t="s">
        <v>267</v>
      </c>
      <c r="G60" s="2" t="s">
        <v>268</v>
      </c>
      <c r="H60" s="2" t="s">
        <v>269</v>
      </c>
      <c r="J60" s="2" t="s">
        <v>209</v>
      </c>
      <c r="K60" s="2" t="s">
        <v>20</v>
      </c>
      <c r="M60" s="2" t="s">
        <v>270</v>
      </c>
      <c r="V60" s="4" t="str">
        <f t="shared" si="0"/>
        <v>Henrique Ramos</v>
      </c>
      <c r="W60" s="6">
        <v>0.86</v>
      </c>
      <c r="X60" s="6">
        <v>0</v>
      </c>
      <c r="Y60" s="6">
        <v>0</v>
      </c>
      <c r="Z60" s="2" t="s">
        <v>70</v>
      </c>
      <c r="AA60" s="5"/>
      <c r="AB60" s="5"/>
      <c r="AC60" s="5"/>
      <c r="AD60" s="7"/>
      <c r="AE60" s="21" t="str">
        <f ca="1">IFERROR(__xludf.DUMMYFUNCTION("IFERROR(FILTER(Certificate!$B:$B, LOWER(Certificate!$A:$A)=LOWER(TRIM($V60)), (Certificate!$D:$D=""H"") + (Certificate!$D:$D=""HTO"")), """")"),"")</f>
        <v/>
      </c>
      <c r="AF60" s="7"/>
      <c r="AG60" s="7"/>
      <c r="AH60" s="8" t="str">
        <f ca="1">IFERROR(__xludf.DUMMYFUNCTION("IFERROR(FILTER(Certificate!$B:$B, LOWER(Certificate!$A:$A)=LOWER(TRIM($V60)), (Certificate!$D:$D=""TO"") + (Certificate!$D:$D=""HTO"")), """")"),"")</f>
        <v/>
      </c>
      <c r="AI60" s="7"/>
      <c r="AJ60" s="7" t="s">
        <v>216</v>
      </c>
      <c r="AK60" s="8" t="str">
        <f ca="1">IFERROR(__xludf.DUMMYFUNCTION("IFERROR(FILTER(Certificate!$B:$B, Certificate!$A:$A=TRIM($V60), Certificate!$D:$D=""D""), """")"),"")</f>
        <v/>
      </c>
      <c r="AL60" s="2"/>
    </row>
    <row r="61" spans="1:38" ht="15.75" customHeight="1" x14ac:dyDescent="0.15">
      <c r="A61" s="2">
        <v>58</v>
      </c>
      <c r="B61" s="3">
        <v>42877</v>
      </c>
      <c r="C61" s="2" t="s">
        <v>209</v>
      </c>
      <c r="D61" s="2" t="s">
        <v>210</v>
      </c>
      <c r="E61" s="2" t="s">
        <v>211</v>
      </c>
      <c r="F61" s="2" t="s">
        <v>271</v>
      </c>
      <c r="G61" s="2" t="s">
        <v>272</v>
      </c>
      <c r="H61" s="2" t="s">
        <v>273</v>
      </c>
      <c r="J61" s="2" t="s">
        <v>209</v>
      </c>
      <c r="K61" s="2" t="s">
        <v>274</v>
      </c>
      <c r="M61" s="2" t="s">
        <v>275</v>
      </c>
      <c r="V61" s="4" t="str">
        <f t="shared" si="0"/>
        <v>Tina H. Zakonjšek</v>
      </c>
      <c r="W61" s="6">
        <v>1</v>
      </c>
      <c r="X61" s="6">
        <v>0</v>
      </c>
      <c r="Y61" s="6">
        <v>0</v>
      </c>
      <c r="Z61" s="2" t="s">
        <v>70</v>
      </c>
      <c r="AA61" s="5"/>
      <c r="AB61" s="5"/>
      <c r="AC61" s="5"/>
      <c r="AD61" s="7"/>
      <c r="AE61" s="21" t="str">
        <f ca="1">IFERROR(__xludf.DUMMYFUNCTION("IFERROR(FILTER(Certificate!$B:$B, LOWER(Certificate!$A:$A)=LOWER(TRIM($V61)), (Certificate!$D:$D=""H"") + (Certificate!$D:$D=""HTO"")), """")"),"")</f>
        <v/>
      </c>
      <c r="AF61" s="7"/>
      <c r="AG61" s="7"/>
      <c r="AH61" s="8" t="str">
        <f ca="1">IFERROR(__xludf.DUMMYFUNCTION("IFERROR(FILTER(Certificate!$B:$B, LOWER(Certificate!$A:$A)=LOWER(TRIM($V61)), (Certificate!$D:$D=""TO"") + (Certificate!$D:$D=""HTO"")), """")"),"")</f>
        <v/>
      </c>
      <c r="AI61" s="7"/>
      <c r="AJ61" s="7" t="s">
        <v>216</v>
      </c>
      <c r="AK61" s="8" t="str">
        <f ca="1">IFERROR(__xludf.DUMMYFUNCTION("IFERROR(FILTER(Certificate!$B:$B, Certificate!$A:$A=TRIM($V61), Certificate!$D:$D=""D""), """")"),"")</f>
        <v/>
      </c>
      <c r="AL61" s="2"/>
    </row>
    <row r="62" spans="1:38" ht="15.75" customHeight="1" x14ac:dyDescent="0.15">
      <c r="A62" s="2">
        <v>59</v>
      </c>
      <c r="B62" s="3">
        <v>42877</v>
      </c>
      <c r="C62" s="2" t="s">
        <v>209</v>
      </c>
      <c r="D62" s="2" t="s">
        <v>210</v>
      </c>
      <c r="E62" s="2" t="s">
        <v>211</v>
      </c>
      <c r="F62" s="2" t="s">
        <v>276</v>
      </c>
      <c r="G62" s="2" t="s">
        <v>277</v>
      </c>
      <c r="H62" s="2" t="s">
        <v>278</v>
      </c>
      <c r="J62" s="2" t="s">
        <v>209</v>
      </c>
      <c r="K62" s="2" t="s">
        <v>33</v>
      </c>
      <c r="M62" s="2" t="s">
        <v>279</v>
      </c>
      <c r="V62" s="4" t="str">
        <f t="shared" si="0"/>
        <v>Ángela Díaz Martín</v>
      </c>
      <c r="W62" s="6">
        <v>0.84</v>
      </c>
      <c r="X62" s="6">
        <v>0</v>
      </c>
      <c r="Y62" s="6">
        <v>0</v>
      </c>
      <c r="Z62" s="2" t="s">
        <v>70</v>
      </c>
      <c r="AA62" s="5"/>
      <c r="AB62" s="5"/>
      <c r="AC62" s="5"/>
      <c r="AD62" s="7"/>
      <c r="AE62" s="21" t="str">
        <f ca="1">IFERROR(__xludf.DUMMYFUNCTION("IFERROR(FILTER(Certificate!$B:$B, LOWER(Certificate!$A:$A)=LOWER(TRIM($V62)), (Certificate!$D:$D=""H"") + (Certificate!$D:$D=""HTO"")), """")"),"")</f>
        <v/>
      </c>
      <c r="AF62" s="7"/>
      <c r="AG62" s="7"/>
      <c r="AH62" s="8" t="str">
        <f ca="1">IFERROR(__xludf.DUMMYFUNCTION("IFERROR(FILTER(Certificate!$B:$B, LOWER(Certificate!$A:$A)=LOWER(TRIM($V62)), (Certificate!$D:$D=""TO"") + (Certificate!$D:$D=""HTO"")), """")"),"")</f>
        <v/>
      </c>
      <c r="AI62" s="7"/>
      <c r="AJ62" s="7" t="s">
        <v>216</v>
      </c>
      <c r="AK62" s="8" t="str">
        <f ca="1">IFERROR(__xludf.DUMMYFUNCTION("IFERROR(FILTER(Certificate!$B:$B, Certificate!$A:$A=TRIM($V62), Certificate!$D:$D=""D""), """")"),"")</f>
        <v/>
      </c>
      <c r="AL62" s="2"/>
    </row>
    <row r="63" spans="1:38" ht="15.75" customHeight="1" x14ac:dyDescent="0.15">
      <c r="A63" s="2">
        <v>60</v>
      </c>
      <c r="B63" s="3">
        <v>42877</v>
      </c>
      <c r="C63" s="2" t="s">
        <v>209</v>
      </c>
      <c r="D63" s="2" t="s">
        <v>210</v>
      </c>
      <c r="E63" s="2" t="s">
        <v>211</v>
      </c>
      <c r="F63" s="2" t="s">
        <v>280</v>
      </c>
      <c r="G63" s="2" t="s">
        <v>281</v>
      </c>
      <c r="H63" s="2" t="s">
        <v>282</v>
      </c>
      <c r="J63" s="2" t="s">
        <v>209</v>
      </c>
      <c r="K63" s="2" t="s">
        <v>12</v>
      </c>
      <c r="M63" s="2" t="s">
        <v>283</v>
      </c>
      <c r="V63" s="4" t="str">
        <f t="shared" si="0"/>
        <v>Jon Proctor</v>
      </c>
      <c r="W63" s="6">
        <v>0.94</v>
      </c>
      <c r="X63" s="6">
        <v>0</v>
      </c>
      <c r="Y63" s="6">
        <v>0</v>
      </c>
      <c r="Z63" s="2" t="s">
        <v>70</v>
      </c>
      <c r="AA63" s="5"/>
      <c r="AB63" s="5"/>
      <c r="AC63" s="5"/>
      <c r="AD63" s="7"/>
      <c r="AE63" s="21" t="str">
        <f ca="1">IFERROR(__xludf.DUMMYFUNCTION("IFERROR(FILTER(Certificate!$B:$B, LOWER(Certificate!$A:$A)=LOWER(TRIM($V63)), (Certificate!$D:$D=""H"") + (Certificate!$D:$D=""HTO"")), """")"),"")</f>
        <v/>
      </c>
      <c r="AF63" s="7"/>
      <c r="AG63" s="7"/>
      <c r="AH63" s="8" t="str">
        <f ca="1">IFERROR(__xludf.DUMMYFUNCTION("IFERROR(FILTER(Certificate!$B:$B, LOWER(Certificate!$A:$A)=LOWER(TRIM($V63)), (Certificate!$D:$D=""TO"") + (Certificate!$D:$D=""HTO"")), """")"),"")</f>
        <v/>
      </c>
      <c r="AI63" s="7"/>
      <c r="AJ63" s="7" t="s">
        <v>216</v>
      </c>
      <c r="AK63" s="8" t="str">
        <f ca="1">IFERROR(__xludf.DUMMYFUNCTION("IFERROR(FILTER(Certificate!$B:$B, Certificate!$A:$A=TRIM($V63), Certificate!$D:$D=""D""), """")"),"")</f>
        <v/>
      </c>
      <c r="AL63" s="2"/>
    </row>
    <row r="64" spans="1:38" ht="15.75" customHeight="1" x14ac:dyDescent="0.15">
      <c r="A64" s="2">
        <v>61</v>
      </c>
      <c r="B64" s="3">
        <v>42877</v>
      </c>
      <c r="C64" s="2" t="s">
        <v>209</v>
      </c>
      <c r="D64" s="2" t="s">
        <v>210</v>
      </c>
      <c r="E64" s="2" t="s">
        <v>211</v>
      </c>
      <c r="F64" s="2" t="s">
        <v>284</v>
      </c>
      <c r="G64" s="2" t="s">
        <v>285</v>
      </c>
      <c r="H64" s="2" t="s">
        <v>286</v>
      </c>
      <c r="J64" s="2" t="s">
        <v>209</v>
      </c>
      <c r="K64" s="2" t="s">
        <v>12</v>
      </c>
      <c r="M64" s="2" t="s">
        <v>287</v>
      </c>
      <c r="V64" s="4" t="str">
        <f t="shared" si="0"/>
        <v>Gordon Sillence</v>
      </c>
      <c r="W64" s="6">
        <v>0.92</v>
      </c>
      <c r="X64" s="6">
        <v>0</v>
      </c>
      <c r="Y64" s="6">
        <v>0</v>
      </c>
      <c r="Z64" s="2" t="s">
        <v>70</v>
      </c>
      <c r="AA64" s="5"/>
      <c r="AB64" s="5"/>
      <c r="AC64" s="5"/>
      <c r="AD64" s="7"/>
      <c r="AE64" s="21" t="str">
        <f ca="1">IFERROR(__xludf.DUMMYFUNCTION("IFERROR(FILTER(Certificate!$B:$B, LOWER(Certificate!$A:$A)=LOWER(TRIM($V64)), (Certificate!$D:$D=""H"") + (Certificate!$D:$D=""HTO"")), """")"),"")</f>
        <v/>
      </c>
      <c r="AF64" s="7"/>
      <c r="AG64" s="7"/>
      <c r="AH64" s="8" t="str">
        <f ca="1">IFERROR(__xludf.DUMMYFUNCTION("IFERROR(FILTER(Certificate!$B:$B, LOWER(Certificate!$A:$A)=LOWER(TRIM($V64)), (Certificate!$D:$D=""TO"") + (Certificate!$D:$D=""HTO"")), """")"),"")</f>
        <v/>
      </c>
      <c r="AI64" s="7"/>
      <c r="AJ64" s="7" t="s">
        <v>216</v>
      </c>
      <c r="AK64" s="8" t="str">
        <f ca="1">IFERROR(__xludf.DUMMYFUNCTION("IFERROR(FILTER(Certificate!$B:$B, Certificate!$A:$A=TRIM($V64), Certificate!$D:$D=""D""), """")"),"")</f>
        <v/>
      </c>
      <c r="AL64" s="2"/>
    </row>
    <row r="65" spans="1:38" ht="15.75" customHeight="1" x14ac:dyDescent="0.15">
      <c r="A65" s="2">
        <v>62</v>
      </c>
      <c r="B65" s="3">
        <v>43033</v>
      </c>
      <c r="C65" s="2" t="s">
        <v>288</v>
      </c>
      <c r="D65" s="2" t="s">
        <v>289</v>
      </c>
      <c r="E65" s="2" t="s">
        <v>97</v>
      </c>
      <c r="F65" s="2" t="s">
        <v>290</v>
      </c>
      <c r="G65" s="2" t="s">
        <v>291</v>
      </c>
      <c r="H65" s="2" t="s">
        <v>292</v>
      </c>
      <c r="J65" s="2" t="s">
        <v>293</v>
      </c>
      <c r="K65" s="2" t="s">
        <v>6</v>
      </c>
      <c r="M65" s="2" t="s">
        <v>163</v>
      </c>
      <c r="V65" s="4" t="str">
        <f t="shared" si="0"/>
        <v>Tianjun LI</v>
      </c>
      <c r="W65" s="6">
        <v>0.77</v>
      </c>
      <c r="X65" s="6">
        <v>0</v>
      </c>
      <c r="Y65" s="6">
        <v>0</v>
      </c>
      <c r="Z65" s="2" t="s">
        <v>70</v>
      </c>
      <c r="AA65" s="5"/>
      <c r="AB65" s="5"/>
      <c r="AC65" s="5"/>
      <c r="AD65" s="7" t="s">
        <v>102</v>
      </c>
      <c r="AE65" s="21" t="str">
        <f ca="1">IFERROR(__xludf.DUMMYFUNCTION("IFERROR(FILTER(Certificate!$B:$B, LOWER(Certificate!$A:$A)=LOWER(TRIM($V65)), (Certificate!$D:$D=""H"") + (Certificate!$D:$D=""HTO"")), """")"),"")</f>
        <v/>
      </c>
      <c r="AF65" s="7"/>
      <c r="AG65" s="7" t="s">
        <v>103</v>
      </c>
      <c r="AH65" s="8" t="str">
        <f ca="1">IFERROR(__xludf.DUMMYFUNCTION("IFERROR(FILTER(Certificate!$B:$B, LOWER(Certificate!$A:$A)=LOWER(TRIM($V65)), (Certificate!$D:$D=""TO"") + (Certificate!$D:$D=""HTO"")), """")"),"")</f>
        <v/>
      </c>
      <c r="AI65" s="7"/>
      <c r="AJ65" s="7"/>
      <c r="AK65" s="8" t="str">
        <f ca="1">IFERROR(__xludf.DUMMYFUNCTION("IFERROR(FILTER(Certificate!$B:$B, Certificate!$A:$A=TRIM($V65), Certificate!$D:$D=""D""), """")"),"")</f>
        <v/>
      </c>
      <c r="AL65" s="2"/>
    </row>
    <row r="66" spans="1:38" ht="15.75" customHeight="1" x14ac:dyDescent="0.15">
      <c r="A66" s="2">
        <v>63</v>
      </c>
      <c r="B66" s="3">
        <v>43033</v>
      </c>
      <c r="C66" s="2" t="s">
        <v>288</v>
      </c>
      <c r="D66" s="2" t="s">
        <v>289</v>
      </c>
      <c r="E66" s="2" t="s">
        <v>97</v>
      </c>
      <c r="F66" s="2" t="s">
        <v>294</v>
      </c>
      <c r="G66" s="2" t="s">
        <v>295</v>
      </c>
      <c r="H66" s="2" t="s">
        <v>296</v>
      </c>
      <c r="J66" s="2" t="s">
        <v>293</v>
      </c>
      <c r="K66" s="2" t="s">
        <v>6</v>
      </c>
      <c r="M66" s="2" t="s">
        <v>167</v>
      </c>
      <c r="V66" s="4" t="str">
        <f t="shared" si="0"/>
        <v>Yan LIU</v>
      </c>
      <c r="W66" s="6">
        <v>0.75</v>
      </c>
      <c r="X66" s="6">
        <v>0</v>
      </c>
      <c r="Y66" s="6">
        <v>0</v>
      </c>
      <c r="Z66" s="2" t="s">
        <v>70</v>
      </c>
      <c r="AA66" s="5"/>
      <c r="AB66" s="5"/>
      <c r="AC66" s="5"/>
      <c r="AD66" s="7" t="s">
        <v>102</v>
      </c>
      <c r="AE66" s="21" t="str">
        <f ca="1">IFERROR(__xludf.DUMMYFUNCTION("IFERROR(FILTER(Certificate!$B:$B, LOWER(Certificate!$A:$A)=LOWER(TRIM($V66)), (Certificate!$D:$D=""H"") + (Certificate!$D:$D=""HTO"")), """")"),"")</f>
        <v/>
      </c>
      <c r="AF66" s="7"/>
      <c r="AG66" s="7" t="s">
        <v>103</v>
      </c>
      <c r="AH66" s="8" t="str">
        <f ca="1">IFERROR(__xludf.DUMMYFUNCTION("IFERROR(FILTER(Certificate!$B:$B, LOWER(Certificate!$A:$A)=LOWER(TRIM($V66)), (Certificate!$D:$D=""TO"") + (Certificate!$D:$D=""HTO"")), """")"),"")</f>
        <v/>
      </c>
      <c r="AI66" s="7"/>
      <c r="AJ66" s="7"/>
      <c r="AK66" s="8" t="str">
        <f ca="1">IFERROR(__xludf.DUMMYFUNCTION("IFERROR(FILTER(Certificate!$B:$B, Certificate!$A:$A=TRIM($V66), Certificate!$D:$D=""D""), """")"),"")</f>
        <v/>
      </c>
      <c r="AL66" s="2"/>
    </row>
    <row r="67" spans="1:38" ht="15.75" customHeight="1" x14ac:dyDescent="0.15">
      <c r="A67" s="2">
        <v>64</v>
      </c>
      <c r="B67" s="3">
        <v>43033</v>
      </c>
      <c r="C67" s="2" t="s">
        <v>288</v>
      </c>
      <c r="D67" s="2" t="s">
        <v>289</v>
      </c>
      <c r="E67" s="2" t="s">
        <v>97</v>
      </c>
      <c r="F67" s="2" t="s">
        <v>297</v>
      </c>
      <c r="G67" s="2" t="s">
        <v>298</v>
      </c>
      <c r="H67" s="2" t="s">
        <v>299</v>
      </c>
      <c r="J67" s="2" t="s">
        <v>293</v>
      </c>
      <c r="K67" s="2" t="s">
        <v>6</v>
      </c>
      <c r="M67" s="2" t="s">
        <v>171</v>
      </c>
      <c r="V67" s="4" t="str">
        <f t="shared" si="0"/>
        <v>Fengxian ZOU</v>
      </c>
      <c r="W67" s="6">
        <v>0.76</v>
      </c>
      <c r="X67" s="6">
        <v>0</v>
      </c>
      <c r="Y67" s="6">
        <v>0</v>
      </c>
      <c r="Z67" s="2" t="s">
        <v>70</v>
      </c>
      <c r="AA67" s="5"/>
      <c r="AB67" s="5"/>
      <c r="AC67" s="5"/>
      <c r="AD67" s="7" t="s">
        <v>102</v>
      </c>
      <c r="AE67" s="21" t="str">
        <f ca="1">IFERROR(__xludf.DUMMYFUNCTION("IFERROR(FILTER(Certificate!$B:$B, LOWER(Certificate!$A:$A)=LOWER(TRIM($V67)), (Certificate!$D:$D=""H"") + (Certificate!$D:$D=""HTO"")), """")"),"")</f>
        <v/>
      </c>
      <c r="AF67" s="7"/>
      <c r="AG67" s="7" t="s">
        <v>103</v>
      </c>
      <c r="AH67" s="8" t="str">
        <f ca="1">IFERROR(__xludf.DUMMYFUNCTION("IFERROR(FILTER(Certificate!$B:$B, LOWER(Certificate!$A:$A)=LOWER(TRIM($V67)), (Certificate!$D:$D=""TO"") + (Certificate!$D:$D=""HTO"")), """")"),"")</f>
        <v/>
      </c>
      <c r="AI67" s="7"/>
      <c r="AJ67" s="7"/>
      <c r="AK67" s="8" t="str">
        <f ca="1">IFERROR(__xludf.DUMMYFUNCTION("IFERROR(FILTER(Certificate!$B:$B, Certificate!$A:$A=TRIM($V67), Certificate!$D:$D=""D""), """")"),"")</f>
        <v/>
      </c>
      <c r="AL67" s="2"/>
    </row>
    <row r="68" spans="1:38" ht="15.75" customHeight="1" x14ac:dyDescent="0.15">
      <c r="A68" s="2">
        <v>65</v>
      </c>
      <c r="B68" s="3">
        <v>43033</v>
      </c>
      <c r="C68" s="2" t="s">
        <v>288</v>
      </c>
      <c r="D68" s="2" t="s">
        <v>289</v>
      </c>
      <c r="E68" s="2" t="s">
        <v>97</v>
      </c>
      <c r="F68" s="2" t="s">
        <v>300</v>
      </c>
      <c r="G68" s="2" t="s">
        <v>301</v>
      </c>
      <c r="H68" s="2" t="s">
        <v>302</v>
      </c>
      <c r="J68" s="2" t="s">
        <v>293</v>
      </c>
      <c r="K68" s="2" t="s">
        <v>6</v>
      </c>
      <c r="M68" s="2" t="s">
        <v>175</v>
      </c>
      <c r="V68" s="4" t="str">
        <f t="shared" si="0"/>
        <v>Shuaijun ZHU</v>
      </c>
      <c r="W68" s="6">
        <v>0.88</v>
      </c>
      <c r="X68" s="6">
        <v>0</v>
      </c>
      <c r="Y68" s="6">
        <v>0</v>
      </c>
      <c r="Z68" s="2" t="s">
        <v>70</v>
      </c>
      <c r="AA68" s="5"/>
      <c r="AB68" s="5"/>
      <c r="AC68" s="5"/>
      <c r="AD68" s="7" t="s">
        <v>102</v>
      </c>
      <c r="AE68" s="21" t="str">
        <f ca="1">IFERROR(__xludf.DUMMYFUNCTION("IFERROR(FILTER(Certificate!$B:$B, LOWER(Certificate!$A:$A)=LOWER(TRIM($V68)), (Certificate!$D:$D=""H"") + (Certificate!$D:$D=""HTO"")), """")"),"")</f>
        <v/>
      </c>
      <c r="AF68" s="7"/>
      <c r="AG68" s="7" t="s">
        <v>103</v>
      </c>
      <c r="AH68" s="8" t="str">
        <f ca="1">IFERROR(__xludf.DUMMYFUNCTION("IFERROR(FILTER(Certificate!$B:$B, LOWER(Certificate!$A:$A)=LOWER(TRIM($V68)), (Certificate!$D:$D=""TO"") + (Certificate!$D:$D=""HTO"")), """")"),"")</f>
        <v/>
      </c>
      <c r="AI68" s="7"/>
      <c r="AJ68" s="7"/>
      <c r="AK68" s="8" t="str">
        <f ca="1">IFERROR(__xludf.DUMMYFUNCTION("IFERROR(FILTER(Certificate!$B:$B, Certificate!$A:$A=TRIM($V68), Certificate!$D:$D=""D""), """")"),"")</f>
        <v/>
      </c>
      <c r="AL68" s="2"/>
    </row>
    <row r="69" spans="1:38" ht="15.75" customHeight="1" x14ac:dyDescent="0.15">
      <c r="A69" s="2">
        <v>66</v>
      </c>
      <c r="B69" s="3">
        <v>43033</v>
      </c>
      <c r="C69" s="2" t="s">
        <v>288</v>
      </c>
      <c r="D69" s="2" t="s">
        <v>289</v>
      </c>
      <c r="E69" s="2" t="s">
        <v>97</v>
      </c>
      <c r="F69" s="2" t="s">
        <v>303</v>
      </c>
      <c r="G69" s="2" t="s">
        <v>295</v>
      </c>
      <c r="H69" s="2" t="s">
        <v>304</v>
      </c>
      <c r="J69" s="2" t="s">
        <v>293</v>
      </c>
      <c r="K69" s="2" t="s">
        <v>6</v>
      </c>
      <c r="M69" s="2" t="s">
        <v>179</v>
      </c>
      <c r="V69" s="4" t="str">
        <f t="shared" si="0"/>
        <v>Alex LIU</v>
      </c>
      <c r="W69" s="2" t="s">
        <v>305</v>
      </c>
      <c r="X69" s="6">
        <v>0</v>
      </c>
      <c r="Y69" s="6">
        <v>0</v>
      </c>
      <c r="Z69" s="2" t="s">
        <v>70</v>
      </c>
      <c r="AA69" s="5"/>
      <c r="AB69" s="5"/>
      <c r="AC69" s="5"/>
      <c r="AD69" s="7" t="s">
        <v>102</v>
      </c>
      <c r="AE69" s="21" t="str">
        <f ca="1">IFERROR(__xludf.DUMMYFUNCTION("IFERROR(FILTER(Certificate!$B:$B, LOWER(Certificate!$A:$A)=LOWER(TRIM($V69)), (Certificate!$D:$D=""H"") + (Certificate!$D:$D=""HTO"")), """")"),"")</f>
        <v/>
      </c>
      <c r="AF69" s="7"/>
      <c r="AG69" s="7" t="s">
        <v>103</v>
      </c>
      <c r="AH69" s="8" t="str">
        <f ca="1">IFERROR(__xludf.DUMMYFUNCTION("IFERROR(FILTER(Certificate!$B:$B, LOWER(Certificate!$A:$A)=LOWER(TRIM($V69)), (Certificate!$D:$D=""TO"") + (Certificate!$D:$D=""HTO"")), """")"),"")</f>
        <v/>
      </c>
      <c r="AI69" s="7"/>
      <c r="AJ69" s="7"/>
      <c r="AK69" s="8" t="str">
        <f ca="1">IFERROR(__xludf.DUMMYFUNCTION("IFERROR(FILTER(Certificate!$B:$B, Certificate!$A:$A=TRIM($V69), Certificate!$D:$D=""D""), """")"),"")</f>
        <v/>
      </c>
      <c r="AL69" s="2"/>
    </row>
    <row r="70" spans="1:38" ht="15.75" customHeight="1" x14ac:dyDescent="0.15">
      <c r="A70" s="2">
        <v>67</v>
      </c>
      <c r="B70" s="3">
        <v>43033</v>
      </c>
      <c r="C70" s="2" t="s">
        <v>288</v>
      </c>
      <c r="D70" s="2" t="s">
        <v>289</v>
      </c>
      <c r="E70" s="2" t="s">
        <v>97</v>
      </c>
      <c r="F70" s="2" t="s">
        <v>306</v>
      </c>
      <c r="G70" s="2" t="s">
        <v>307</v>
      </c>
      <c r="H70" s="2" t="s">
        <v>308</v>
      </c>
      <c r="J70" s="2" t="s">
        <v>293</v>
      </c>
      <c r="K70" s="2" t="s">
        <v>15</v>
      </c>
      <c r="V70" s="4" t="str">
        <f t="shared" si="0"/>
        <v>Kin Pong Marvin NG</v>
      </c>
      <c r="W70" s="6">
        <v>0.78</v>
      </c>
      <c r="X70" s="6">
        <v>0</v>
      </c>
      <c r="Y70" s="6">
        <v>0</v>
      </c>
      <c r="Z70" s="2" t="s">
        <v>70</v>
      </c>
      <c r="AA70" s="5"/>
      <c r="AB70" s="5"/>
      <c r="AC70" s="5"/>
      <c r="AD70" s="7" t="s">
        <v>102</v>
      </c>
      <c r="AE70" s="21" t="str">
        <f ca="1">IFERROR(__xludf.DUMMYFUNCTION("IFERROR(FILTER(Certificate!$B:$B, LOWER(Certificate!$A:$A)=LOWER(TRIM($V70)), (Certificate!$D:$D=""H"") + (Certificate!$D:$D=""HTO"")), """")"),"")</f>
        <v/>
      </c>
      <c r="AF70" s="7"/>
      <c r="AG70" s="7" t="s">
        <v>103</v>
      </c>
      <c r="AH70" s="8" t="str">
        <f ca="1">IFERROR(__xludf.DUMMYFUNCTION("IFERROR(FILTER(Certificate!$B:$B, LOWER(Certificate!$A:$A)=LOWER(TRIM($V70)), (Certificate!$D:$D=""TO"") + (Certificate!$D:$D=""HTO"")), """")"),"")</f>
        <v/>
      </c>
      <c r="AI70" s="7"/>
      <c r="AJ70" s="7"/>
      <c r="AK70" s="8" t="str">
        <f ca="1">IFERROR(__xludf.DUMMYFUNCTION("IFERROR(FILTER(Certificate!$B:$B, Certificate!$A:$A=TRIM($V70), Certificate!$D:$D=""D""), """")"),"")</f>
        <v/>
      </c>
      <c r="AL70" s="2"/>
    </row>
    <row r="71" spans="1:38" ht="15.75" customHeight="1" x14ac:dyDescent="0.15">
      <c r="A71" s="2">
        <v>68</v>
      </c>
      <c r="B71" s="3">
        <v>43082</v>
      </c>
      <c r="C71" s="2" t="s">
        <v>309</v>
      </c>
      <c r="D71" s="2" t="s">
        <v>310</v>
      </c>
      <c r="E71" s="2" t="s">
        <v>97</v>
      </c>
      <c r="F71" s="2" t="s">
        <v>311</v>
      </c>
      <c r="G71" s="2" t="s">
        <v>312</v>
      </c>
      <c r="H71" s="2" t="s">
        <v>313</v>
      </c>
      <c r="J71" s="2" t="s">
        <v>314</v>
      </c>
      <c r="K71" s="2" t="s">
        <v>2</v>
      </c>
      <c r="V71" s="4" t="str">
        <f t="shared" si="0"/>
        <v>Luigi Mazzaglia</v>
      </c>
      <c r="W71" s="6">
        <v>0.84</v>
      </c>
      <c r="X71" s="6">
        <v>0</v>
      </c>
      <c r="Y71" s="6">
        <v>0</v>
      </c>
      <c r="Z71" s="2" t="s">
        <v>70</v>
      </c>
      <c r="AA71" s="5"/>
      <c r="AB71" s="5"/>
      <c r="AC71" s="5"/>
      <c r="AD71" s="7" t="s">
        <v>102</v>
      </c>
      <c r="AE71" s="21" t="str">
        <f ca="1">IFERROR(__xludf.DUMMYFUNCTION("IFERROR(FILTER(Certificate!$B:$B, LOWER(Certificate!$A:$A)=LOWER(TRIM($V71)), (Certificate!$D:$D=""H"") + (Certificate!$D:$D=""HTO"")), """")"),"")</f>
        <v/>
      </c>
      <c r="AF71" s="7"/>
      <c r="AG71" s="7" t="s">
        <v>103</v>
      </c>
      <c r="AH71" s="8" t="str">
        <f ca="1">IFERROR(__xludf.DUMMYFUNCTION("IFERROR(FILTER(Certificate!$B:$B, LOWER(Certificate!$A:$A)=LOWER(TRIM($V71)), (Certificate!$D:$D=""TO"") + (Certificate!$D:$D=""HTO"")), """")"),"")</f>
        <v/>
      </c>
      <c r="AI71" s="7"/>
      <c r="AJ71" s="7"/>
      <c r="AK71" s="8" t="str">
        <f ca="1">IFERROR(__xludf.DUMMYFUNCTION("IFERROR(FILTER(Certificate!$B:$B, Certificate!$A:$A=TRIM($V71), Certificate!$D:$D=""D""), """")"),"")</f>
        <v/>
      </c>
      <c r="AL71" s="2"/>
    </row>
    <row r="72" spans="1:38" ht="15.75" customHeight="1" x14ac:dyDescent="0.15">
      <c r="A72" s="2">
        <v>69</v>
      </c>
      <c r="B72" s="3">
        <v>43082</v>
      </c>
      <c r="C72" s="2" t="s">
        <v>309</v>
      </c>
      <c r="D72" s="2" t="s">
        <v>310</v>
      </c>
      <c r="E72" s="2" t="s">
        <v>97</v>
      </c>
      <c r="F72" s="2" t="s">
        <v>315</v>
      </c>
      <c r="G72" s="2" t="s">
        <v>316</v>
      </c>
      <c r="H72" s="2" t="s">
        <v>317</v>
      </c>
      <c r="J72" s="2" t="s">
        <v>314</v>
      </c>
      <c r="K72" s="2" t="s">
        <v>2</v>
      </c>
      <c r="M72" s="2" t="s">
        <v>110</v>
      </c>
      <c r="V72" s="4" t="str">
        <f t="shared" si="0"/>
        <v>Daniele Bettiati</v>
      </c>
      <c r="W72" s="6">
        <v>0.95</v>
      </c>
      <c r="X72" s="6">
        <v>0</v>
      </c>
      <c r="Y72" s="6">
        <v>0</v>
      </c>
      <c r="Z72" s="2" t="s">
        <v>70</v>
      </c>
      <c r="AA72" s="5"/>
      <c r="AB72" s="5"/>
      <c r="AC72" s="5"/>
      <c r="AD72" s="7" t="s">
        <v>102</v>
      </c>
      <c r="AE72" s="21" t="str">
        <f ca="1">IFERROR(__xludf.DUMMYFUNCTION("IFERROR(FILTER(Certificate!$B:$B, LOWER(Certificate!$A:$A)=LOWER(TRIM($V72)), (Certificate!$D:$D=""H"") + (Certificate!$D:$D=""HTO"")), """")"),"")</f>
        <v/>
      </c>
      <c r="AF72" s="7"/>
      <c r="AG72" s="7" t="s">
        <v>103</v>
      </c>
      <c r="AH72" s="8" t="str">
        <f ca="1">IFERROR(__xludf.DUMMYFUNCTION("IFERROR(FILTER(Certificate!$B:$B, LOWER(Certificate!$A:$A)=LOWER(TRIM($V72)), (Certificate!$D:$D=""TO"") + (Certificate!$D:$D=""HTO"")), """")"),"")</f>
        <v/>
      </c>
      <c r="AI72" s="7"/>
      <c r="AJ72" s="7"/>
      <c r="AK72" s="8" t="str">
        <f ca="1">IFERROR(__xludf.DUMMYFUNCTION("IFERROR(FILTER(Certificate!$B:$B, Certificate!$A:$A=TRIM($V72), Certificate!$D:$D=""D""), """")"),"")</f>
        <v/>
      </c>
      <c r="AL72" s="2"/>
    </row>
    <row r="73" spans="1:38" ht="15.75" customHeight="1" x14ac:dyDescent="0.15">
      <c r="A73" s="2">
        <v>70</v>
      </c>
      <c r="B73" s="3">
        <v>43082</v>
      </c>
      <c r="C73" s="2" t="s">
        <v>309</v>
      </c>
      <c r="D73" s="2" t="s">
        <v>310</v>
      </c>
      <c r="E73" s="2" t="s">
        <v>97</v>
      </c>
      <c r="F73" s="2" t="s">
        <v>318</v>
      </c>
      <c r="G73" s="2" t="s">
        <v>319</v>
      </c>
      <c r="H73" s="2" t="s">
        <v>320</v>
      </c>
      <c r="J73" s="2" t="s">
        <v>314</v>
      </c>
      <c r="K73" s="2" t="s">
        <v>2</v>
      </c>
      <c r="V73" s="4" t="str">
        <f t="shared" si="0"/>
        <v>Valeria Volpe</v>
      </c>
      <c r="W73" s="6">
        <v>0.95</v>
      </c>
      <c r="X73" s="6">
        <v>0</v>
      </c>
      <c r="Y73" s="6">
        <v>0</v>
      </c>
      <c r="Z73" s="2" t="s">
        <v>70</v>
      </c>
      <c r="AA73" s="5"/>
      <c r="AB73" s="5"/>
      <c r="AC73" s="5"/>
      <c r="AD73" s="7" t="s">
        <v>102</v>
      </c>
      <c r="AE73" s="21" t="str">
        <f ca="1">IFERROR(__xludf.DUMMYFUNCTION("IFERROR(FILTER(Certificate!$B:$B, LOWER(Certificate!$A:$A)=LOWER(TRIM($V73)), (Certificate!$D:$D=""H"") + (Certificate!$D:$D=""HTO"")), """")"),"")</f>
        <v/>
      </c>
      <c r="AF73" s="7"/>
      <c r="AG73" s="7" t="s">
        <v>103</v>
      </c>
      <c r="AH73" s="8" t="str">
        <f ca="1">IFERROR(__xludf.DUMMYFUNCTION("IFERROR(FILTER(Certificate!$B:$B, LOWER(Certificate!$A:$A)=LOWER(TRIM($V73)), (Certificate!$D:$D=""TO"") + (Certificate!$D:$D=""HTO"")), """")"),"")</f>
        <v/>
      </c>
      <c r="AI73" s="7"/>
      <c r="AJ73" s="7"/>
      <c r="AK73" s="8" t="str">
        <f ca="1">IFERROR(__xludf.DUMMYFUNCTION("IFERROR(FILTER(Certificate!$B:$B, Certificate!$A:$A=TRIM($V73), Certificate!$D:$D=""D""), """")"),"")</f>
        <v/>
      </c>
      <c r="AL73" s="2"/>
    </row>
    <row r="74" spans="1:38" ht="15.75" customHeight="1" x14ac:dyDescent="0.15">
      <c r="A74" s="2">
        <v>71</v>
      </c>
      <c r="B74" s="3">
        <v>43082</v>
      </c>
      <c r="C74" s="2" t="s">
        <v>309</v>
      </c>
      <c r="D74" s="2" t="s">
        <v>310</v>
      </c>
      <c r="E74" s="2" t="s">
        <v>97</v>
      </c>
      <c r="F74" s="2" t="s">
        <v>321</v>
      </c>
      <c r="G74" s="2" t="s">
        <v>322</v>
      </c>
      <c r="H74" s="2" t="s">
        <v>323</v>
      </c>
      <c r="J74" s="2" t="s">
        <v>314</v>
      </c>
      <c r="K74" s="2" t="s">
        <v>2</v>
      </c>
      <c r="M74" s="2" t="s">
        <v>324</v>
      </c>
      <c r="V74" s="4" t="str">
        <f t="shared" si="0"/>
        <v>Eddy Papais</v>
      </c>
      <c r="W74" s="6">
        <v>0.97</v>
      </c>
      <c r="X74" s="6">
        <v>0</v>
      </c>
      <c r="Y74" s="6">
        <v>0</v>
      </c>
      <c r="Z74" s="2" t="s">
        <v>70</v>
      </c>
      <c r="AA74" s="5"/>
      <c r="AB74" s="5"/>
      <c r="AC74" s="5"/>
      <c r="AD74" s="7" t="s">
        <v>102</v>
      </c>
      <c r="AE74" s="21" t="str">
        <f ca="1">IFERROR(__xludf.DUMMYFUNCTION("IFERROR(FILTER(Certificate!$B:$B, LOWER(Certificate!$A:$A)=LOWER(TRIM($V74)), (Certificate!$D:$D=""H"") + (Certificate!$D:$D=""HTO"")), """")"),"")</f>
        <v/>
      </c>
      <c r="AF74" s="7"/>
      <c r="AG74" s="7" t="s">
        <v>103</v>
      </c>
      <c r="AH74" s="8" t="str">
        <f ca="1">IFERROR(__xludf.DUMMYFUNCTION("IFERROR(FILTER(Certificate!$B:$B, LOWER(Certificate!$A:$A)=LOWER(TRIM($V74)), (Certificate!$D:$D=""TO"") + (Certificate!$D:$D=""HTO"")), """")"),"")</f>
        <v/>
      </c>
      <c r="AI74" s="7"/>
      <c r="AJ74" s="7"/>
      <c r="AK74" s="8" t="str">
        <f ca="1">IFERROR(__xludf.DUMMYFUNCTION("IFERROR(FILTER(Certificate!$B:$B, Certificate!$A:$A=TRIM($V74), Certificate!$D:$D=""D""), """")"),"")</f>
        <v/>
      </c>
      <c r="AL74" s="2"/>
    </row>
    <row r="75" spans="1:38" ht="15.75" customHeight="1" x14ac:dyDescent="0.15">
      <c r="A75" s="2">
        <v>72</v>
      </c>
      <c r="B75" s="3">
        <v>43082</v>
      </c>
      <c r="C75" s="2" t="s">
        <v>309</v>
      </c>
      <c r="D75" s="2" t="s">
        <v>310</v>
      </c>
      <c r="E75" s="2" t="s">
        <v>97</v>
      </c>
      <c r="F75" s="2" t="s">
        <v>325</v>
      </c>
      <c r="G75" s="2" t="s">
        <v>326</v>
      </c>
      <c r="H75" s="2" t="s">
        <v>327</v>
      </c>
      <c r="J75" s="2" t="s">
        <v>314</v>
      </c>
      <c r="K75" s="2" t="s">
        <v>2</v>
      </c>
      <c r="M75" s="2" t="s">
        <v>328</v>
      </c>
      <c r="V75" s="4" t="str">
        <f t="shared" si="0"/>
        <v>Elena Dalla Valle</v>
      </c>
      <c r="W75" s="6">
        <v>0.78</v>
      </c>
      <c r="X75" s="6">
        <v>0</v>
      </c>
      <c r="Y75" s="6">
        <v>0</v>
      </c>
      <c r="Z75" s="2" t="s">
        <v>70</v>
      </c>
      <c r="AA75" s="5"/>
      <c r="AB75" s="5"/>
      <c r="AC75" s="5"/>
      <c r="AD75" s="7" t="s">
        <v>102</v>
      </c>
      <c r="AE75" s="21" t="str">
        <f ca="1">IFERROR(__xludf.DUMMYFUNCTION("IFERROR(FILTER(Certificate!$B:$B, LOWER(Certificate!$A:$A)=LOWER(TRIM($V75)), (Certificate!$D:$D=""H"") + (Certificate!$D:$D=""HTO"")), """")"),"")</f>
        <v/>
      </c>
      <c r="AF75" s="7"/>
      <c r="AG75" s="7" t="s">
        <v>103</v>
      </c>
      <c r="AH75" s="8" t="str">
        <f ca="1">IFERROR(__xludf.DUMMYFUNCTION("IFERROR(FILTER(Certificate!$B:$B, LOWER(Certificate!$A:$A)=LOWER(TRIM($V75)), (Certificate!$D:$D=""TO"") + (Certificate!$D:$D=""HTO"")), """")"),"")</f>
        <v/>
      </c>
      <c r="AI75" s="7"/>
      <c r="AJ75" s="7"/>
      <c r="AK75" s="8" t="str">
        <f ca="1">IFERROR(__xludf.DUMMYFUNCTION("IFERROR(FILTER(Certificate!$B:$B, Certificate!$A:$A=TRIM($V75), Certificate!$D:$D=""D""), """")"),"")</f>
        <v/>
      </c>
      <c r="AL75" s="2"/>
    </row>
    <row r="76" spans="1:38" ht="15.75" customHeight="1" x14ac:dyDescent="0.15">
      <c r="A76" s="2">
        <v>73</v>
      </c>
      <c r="B76" s="3">
        <v>43153</v>
      </c>
      <c r="C76" s="2" t="s">
        <v>329</v>
      </c>
      <c r="D76" s="2" t="s">
        <v>330</v>
      </c>
      <c r="E76" s="2" t="s">
        <v>97</v>
      </c>
      <c r="F76" s="2" t="s">
        <v>331</v>
      </c>
      <c r="G76" s="2" t="s">
        <v>332</v>
      </c>
      <c r="H76" s="2" t="s">
        <v>333</v>
      </c>
      <c r="J76" s="2" t="s">
        <v>334</v>
      </c>
      <c r="K76" s="2" t="s">
        <v>29</v>
      </c>
      <c r="V76" s="4" t="str">
        <f t="shared" si="0"/>
        <v>Taruna Singh</v>
      </c>
      <c r="X76" s="5">
        <v>0.94</v>
      </c>
      <c r="Z76" s="2" t="s">
        <v>70</v>
      </c>
      <c r="AA76" s="5"/>
      <c r="AB76" s="5"/>
      <c r="AC76" s="5"/>
      <c r="AD76" s="7" t="s">
        <v>71</v>
      </c>
      <c r="AE76" s="21" t="str">
        <f ca="1">IFERROR(__xludf.DUMMYFUNCTION("IFERROR(FILTER(Certificate!$B:$B, LOWER(Certificate!$A:$A)=LOWER(TRIM($V76)), (Certificate!$D:$D=""H"") + (Certificate!$D:$D=""HTO"")), """")"),"")</f>
        <v/>
      </c>
      <c r="AF76" s="7"/>
      <c r="AG76" s="7" t="s">
        <v>72</v>
      </c>
      <c r="AH76" s="8" t="str">
        <f ca="1">IFERROR(__xludf.DUMMYFUNCTION("IFERROR(FILTER(Certificate!$B:$B, LOWER(Certificate!$A:$A)=LOWER(TRIM($V76)), (Certificate!$D:$D=""TO"") + (Certificate!$D:$D=""HTO"")), """")"),"")</f>
        <v/>
      </c>
      <c r="AI76" s="7"/>
      <c r="AJ76" s="7"/>
      <c r="AK76" s="8" t="str">
        <f ca="1">IFERROR(__xludf.DUMMYFUNCTION("IFERROR(FILTER(Certificate!$B:$B, Certificate!$A:$A=TRIM($V76), Certificate!$D:$D=""D""), """")"),"")</f>
        <v/>
      </c>
      <c r="AL76" s="2"/>
    </row>
    <row r="77" spans="1:38" ht="15.75" customHeight="1" x14ac:dyDescent="0.15">
      <c r="A77" s="2">
        <v>74</v>
      </c>
      <c r="B77" s="3">
        <v>43153</v>
      </c>
      <c r="C77" s="2" t="s">
        <v>329</v>
      </c>
      <c r="D77" s="2" t="s">
        <v>330</v>
      </c>
      <c r="E77" s="2" t="s">
        <v>97</v>
      </c>
      <c r="F77" s="2" t="s">
        <v>335</v>
      </c>
      <c r="G77" s="2" t="s">
        <v>336</v>
      </c>
      <c r="H77" s="2" t="s">
        <v>337</v>
      </c>
      <c r="J77" s="2" t="s">
        <v>334</v>
      </c>
      <c r="K77" s="2" t="s">
        <v>29</v>
      </c>
      <c r="V77" s="4" t="str">
        <f t="shared" si="0"/>
        <v>Shovans Das</v>
      </c>
      <c r="X77" s="5">
        <v>0.89</v>
      </c>
      <c r="Z77" s="2" t="s">
        <v>70</v>
      </c>
      <c r="AA77" s="5"/>
      <c r="AB77" s="5"/>
      <c r="AC77" s="5"/>
      <c r="AD77" s="7" t="s">
        <v>71</v>
      </c>
      <c r="AE77" s="21" t="str">
        <f ca="1">IFERROR(__xludf.DUMMYFUNCTION("IFERROR(FILTER(Certificate!$B:$B, LOWER(Certificate!$A:$A)=LOWER(TRIM($V77)), (Certificate!$D:$D=""H"") + (Certificate!$D:$D=""HTO"")), """")"),"")</f>
        <v/>
      </c>
      <c r="AF77" s="7"/>
      <c r="AG77" s="7" t="s">
        <v>72</v>
      </c>
      <c r="AH77" s="8" t="str">
        <f ca="1">IFERROR(__xludf.DUMMYFUNCTION("IFERROR(FILTER(Certificate!$B:$B, LOWER(Certificate!$A:$A)=LOWER(TRIM($V77)), (Certificate!$D:$D=""TO"") + (Certificate!$D:$D=""HTO"")), """")"),"")</f>
        <v/>
      </c>
      <c r="AI77" s="7"/>
      <c r="AJ77" s="7"/>
      <c r="AK77" s="8" t="str">
        <f ca="1">IFERROR(__xludf.DUMMYFUNCTION("IFERROR(FILTER(Certificate!$B:$B, Certificate!$A:$A=TRIM($V77), Certificate!$D:$D=""D""), """")"),"")</f>
        <v/>
      </c>
      <c r="AL77" s="2"/>
    </row>
    <row r="78" spans="1:38" ht="15.75" customHeight="1" x14ac:dyDescent="0.15">
      <c r="A78" s="2">
        <v>75</v>
      </c>
      <c r="B78" s="3">
        <v>43153</v>
      </c>
      <c r="C78" s="2" t="s">
        <v>329</v>
      </c>
      <c r="D78" s="2" t="s">
        <v>330</v>
      </c>
      <c r="E78" s="2" t="s">
        <v>97</v>
      </c>
      <c r="F78" s="2" t="s">
        <v>338</v>
      </c>
      <c r="G78" s="2" t="s">
        <v>339</v>
      </c>
      <c r="H78" s="2" t="s">
        <v>340</v>
      </c>
      <c r="J78" s="2" t="s">
        <v>334</v>
      </c>
      <c r="K78" s="2" t="s">
        <v>29</v>
      </c>
      <c r="V78" s="4" t="str">
        <f t="shared" si="0"/>
        <v>Deepali Rautela</v>
      </c>
      <c r="X78" s="5">
        <v>0.92</v>
      </c>
      <c r="Z78" s="2" t="s">
        <v>70</v>
      </c>
      <c r="AA78" s="5"/>
      <c r="AB78" s="5"/>
      <c r="AC78" s="5"/>
      <c r="AD78" s="7" t="s">
        <v>71</v>
      </c>
      <c r="AE78" s="21" t="str">
        <f ca="1">IFERROR(__xludf.DUMMYFUNCTION("IFERROR(FILTER(Certificate!$B:$B, LOWER(Certificate!$A:$A)=LOWER(TRIM($V78)), (Certificate!$D:$D=""H"") + (Certificate!$D:$D=""HTO"")), """")"),"")</f>
        <v/>
      </c>
      <c r="AF78" s="7"/>
      <c r="AG78" s="7" t="s">
        <v>72</v>
      </c>
      <c r="AH78" s="8" t="str">
        <f ca="1">IFERROR(__xludf.DUMMYFUNCTION("IFERROR(FILTER(Certificate!$B:$B, LOWER(Certificate!$A:$A)=LOWER(TRIM($V78)), (Certificate!$D:$D=""TO"") + (Certificate!$D:$D=""HTO"")), """")"),"")</f>
        <v/>
      </c>
      <c r="AI78" s="7"/>
      <c r="AJ78" s="7"/>
      <c r="AK78" s="8" t="str">
        <f ca="1">IFERROR(__xludf.DUMMYFUNCTION("IFERROR(FILTER(Certificate!$B:$B, Certificate!$A:$A=TRIM($V78), Certificate!$D:$D=""D""), """")"),"")</f>
        <v/>
      </c>
      <c r="AL78" s="2"/>
    </row>
    <row r="79" spans="1:38" ht="13" x14ac:dyDescent="0.15">
      <c r="A79" s="2">
        <v>76</v>
      </c>
      <c r="B79" s="3">
        <v>43153</v>
      </c>
      <c r="C79" s="2" t="s">
        <v>329</v>
      </c>
      <c r="D79" s="2" t="s">
        <v>330</v>
      </c>
      <c r="E79" s="2" t="s">
        <v>97</v>
      </c>
      <c r="F79" s="2" t="s">
        <v>341</v>
      </c>
      <c r="G79" s="2" t="s">
        <v>342</v>
      </c>
      <c r="H79" s="2" t="s">
        <v>343</v>
      </c>
      <c r="J79" s="2" t="s">
        <v>334</v>
      </c>
      <c r="K79" s="2" t="s">
        <v>29</v>
      </c>
      <c r="V79" s="4" t="str">
        <f t="shared" si="0"/>
        <v>Shilpa Naryal</v>
      </c>
      <c r="X79" s="5">
        <v>0.86</v>
      </c>
      <c r="Z79" s="2" t="s">
        <v>70</v>
      </c>
      <c r="AA79" s="5"/>
      <c r="AB79" s="5"/>
      <c r="AC79" s="5"/>
      <c r="AD79" s="7" t="s">
        <v>71</v>
      </c>
      <c r="AE79" s="21" t="str">
        <f ca="1">IFERROR(__xludf.DUMMYFUNCTION("IFERROR(FILTER(Certificate!$B:$B, LOWER(Certificate!$A:$A)=LOWER(TRIM($V79)), (Certificate!$D:$D=""H"") + (Certificate!$D:$D=""HTO"")), """")"),"")</f>
        <v/>
      </c>
      <c r="AF79" s="7"/>
      <c r="AG79" s="7" t="s">
        <v>72</v>
      </c>
      <c r="AH79" s="8" t="str">
        <f ca="1">IFERROR(__xludf.DUMMYFUNCTION("IFERROR(FILTER(Certificate!$B:$B, LOWER(Certificate!$A:$A)=LOWER(TRIM($V79)), (Certificate!$D:$D=""TO"") + (Certificate!$D:$D=""HTO"")), """")"),"")</f>
        <v/>
      </c>
      <c r="AI79" s="7"/>
      <c r="AJ79" s="7"/>
      <c r="AK79" s="8" t="str">
        <f ca="1">IFERROR(__xludf.DUMMYFUNCTION("IFERROR(FILTER(Certificate!$B:$B, Certificate!$A:$A=TRIM($V79), Certificate!$D:$D=""D""), """")"),"")</f>
        <v/>
      </c>
      <c r="AL79" s="2"/>
    </row>
    <row r="80" spans="1:38" ht="13" x14ac:dyDescent="0.15">
      <c r="A80" s="2">
        <v>77</v>
      </c>
      <c r="B80" s="3">
        <v>43153</v>
      </c>
      <c r="C80" s="2" t="s">
        <v>329</v>
      </c>
      <c r="D80" s="2" t="s">
        <v>330</v>
      </c>
      <c r="E80" s="2" t="s">
        <v>97</v>
      </c>
      <c r="F80" s="2" t="s">
        <v>344</v>
      </c>
      <c r="G80" s="2" t="s">
        <v>345</v>
      </c>
      <c r="H80" s="2" t="s">
        <v>346</v>
      </c>
      <c r="J80" s="2" t="s">
        <v>334</v>
      </c>
      <c r="K80" s="2" t="s">
        <v>29</v>
      </c>
      <c r="V80" s="4" t="str">
        <f t="shared" si="0"/>
        <v>Teena Antil</v>
      </c>
      <c r="Z80" s="2" t="s">
        <v>180</v>
      </c>
      <c r="AA80" s="5"/>
      <c r="AB80" s="5"/>
      <c r="AC80" s="5"/>
      <c r="AD80" s="7"/>
      <c r="AE80" s="21" t="str">
        <f ca="1">IFERROR(__xludf.DUMMYFUNCTION("IFERROR(FILTER(Certificate!$B:$B, LOWER(Certificate!$A:$A)=LOWER(TRIM($V80)), (Certificate!$D:$D=""H"") + (Certificate!$D:$D=""HTO"")), """")"),"")</f>
        <v/>
      </c>
      <c r="AF80" s="7"/>
      <c r="AG80" s="7"/>
      <c r="AH80" s="8" t="str">
        <f ca="1">IFERROR(__xludf.DUMMYFUNCTION("IFERROR(FILTER(Certificate!$B:$B, LOWER(Certificate!$A:$A)=LOWER(TRIM($V80)), (Certificate!$D:$D=""TO"") + (Certificate!$D:$D=""HTO"")), """")"),"")</f>
        <v/>
      </c>
      <c r="AI80" s="7"/>
      <c r="AJ80" s="7"/>
      <c r="AK80" s="8" t="str">
        <f ca="1">IFERROR(__xludf.DUMMYFUNCTION("IFERROR(FILTER(Certificate!$B:$B, Certificate!$A:$A=TRIM($V80), Certificate!$D:$D=""D""), """")"),"")</f>
        <v/>
      </c>
      <c r="AL80" s="2"/>
    </row>
    <row r="81" spans="1:38" ht="13" x14ac:dyDescent="0.15">
      <c r="A81" s="2">
        <v>78</v>
      </c>
      <c r="B81" s="3">
        <v>43153</v>
      </c>
      <c r="C81" s="2" t="s">
        <v>329</v>
      </c>
      <c r="D81" s="2" t="s">
        <v>330</v>
      </c>
      <c r="E81" s="2" t="s">
        <v>97</v>
      </c>
      <c r="F81" s="2" t="s">
        <v>347</v>
      </c>
      <c r="G81" s="2" t="s">
        <v>348</v>
      </c>
      <c r="H81" s="2" t="s">
        <v>349</v>
      </c>
      <c r="J81" s="2" t="s">
        <v>334</v>
      </c>
      <c r="K81" s="2" t="s">
        <v>29</v>
      </c>
      <c r="V81" s="4" t="str">
        <f t="shared" si="0"/>
        <v>Ankur Nautiyal</v>
      </c>
      <c r="Z81" s="2" t="s">
        <v>180</v>
      </c>
      <c r="AA81" s="5"/>
      <c r="AB81" s="5"/>
      <c r="AC81" s="5"/>
      <c r="AD81" s="7"/>
      <c r="AE81" s="21" t="str">
        <f ca="1">IFERROR(__xludf.DUMMYFUNCTION("IFERROR(FILTER(Certificate!$B:$B, LOWER(Certificate!$A:$A)=LOWER(TRIM($V81)), (Certificate!$D:$D=""H"") + (Certificate!$D:$D=""HTO"")), """")"),"")</f>
        <v/>
      </c>
      <c r="AF81" s="7"/>
      <c r="AG81" s="7"/>
      <c r="AH81" s="8" t="str">
        <f ca="1">IFERROR(__xludf.DUMMYFUNCTION("IFERROR(FILTER(Certificate!$B:$B, LOWER(Certificate!$A:$A)=LOWER(TRIM($V81)), (Certificate!$D:$D=""TO"") + (Certificate!$D:$D=""HTO"")), """")"),"")</f>
        <v/>
      </c>
      <c r="AI81" s="7"/>
      <c r="AJ81" s="7"/>
      <c r="AK81" s="8" t="str">
        <f ca="1">IFERROR(__xludf.DUMMYFUNCTION("IFERROR(FILTER(Certificate!$B:$B, Certificate!$A:$A=TRIM($V81), Certificate!$D:$D=""D""), """")"),"")</f>
        <v/>
      </c>
      <c r="AL81" s="2"/>
    </row>
    <row r="82" spans="1:38" ht="13" x14ac:dyDescent="0.15">
      <c r="A82" s="2">
        <v>79</v>
      </c>
      <c r="B82" s="3">
        <v>43153</v>
      </c>
      <c r="C82" s="2" t="s">
        <v>329</v>
      </c>
      <c r="D82" s="2" t="s">
        <v>330</v>
      </c>
      <c r="E82" s="2" t="s">
        <v>97</v>
      </c>
      <c r="F82" s="2" t="s">
        <v>350</v>
      </c>
      <c r="G82" s="2" t="s">
        <v>351</v>
      </c>
      <c r="H82" s="2" t="s">
        <v>352</v>
      </c>
      <c r="J82" s="2" t="s">
        <v>334</v>
      </c>
      <c r="K82" s="2" t="s">
        <v>29</v>
      </c>
      <c r="V82" s="4" t="str">
        <f t="shared" si="0"/>
        <v>Nidhi Chaudhary</v>
      </c>
      <c r="Z82" s="2" t="s">
        <v>180</v>
      </c>
      <c r="AA82" s="5"/>
      <c r="AB82" s="5"/>
      <c r="AC82" s="5"/>
      <c r="AD82" s="7"/>
      <c r="AE82" s="21" t="str">
        <f ca="1">IFERROR(__xludf.DUMMYFUNCTION("IFERROR(FILTER(Certificate!$B:$B, LOWER(Certificate!$A:$A)=LOWER(TRIM($V82)), (Certificate!$D:$D=""H"") + (Certificate!$D:$D=""HTO"")), """")"),"")</f>
        <v/>
      </c>
      <c r="AF82" s="7"/>
      <c r="AG82" s="7"/>
      <c r="AH82" s="8" t="str">
        <f ca="1">IFERROR(__xludf.DUMMYFUNCTION("IFERROR(FILTER(Certificate!$B:$B, LOWER(Certificate!$A:$A)=LOWER(TRIM($V82)), (Certificate!$D:$D=""TO"") + (Certificate!$D:$D=""HTO"")), """")"),"")</f>
        <v/>
      </c>
      <c r="AI82" s="7"/>
      <c r="AJ82" s="7"/>
      <c r="AK82" s="8" t="str">
        <f ca="1">IFERROR(__xludf.DUMMYFUNCTION("IFERROR(FILTER(Certificate!$B:$B, Certificate!$A:$A=TRIM($V82), Certificate!$D:$D=""D""), """")"),"")</f>
        <v/>
      </c>
      <c r="AL82" s="2"/>
    </row>
    <row r="83" spans="1:38" ht="13" x14ac:dyDescent="0.15">
      <c r="A83" s="2">
        <v>80</v>
      </c>
      <c r="B83" s="3">
        <v>43495</v>
      </c>
      <c r="C83" s="2" t="s">
        <v>353</v>
      </c>
      <c r="D83" s="2" t="s">
        <v>354</v>
      </c>
      <c r="E83" s="2" t="s">
        <v>355</v>
      </c>
      <c r="F83" s="2" t="s">
        <v>356</v>
      </c>
      <c r="G83" s="2" t="s">
        <v>357</v>
      </c>
      <c r="H83" s="2" t="s">
        <v>358</v>
      </c>
      <c r="J83" s="2" t="s">
        <v>359</v>
      </c>
      <c r="K83" s="2" t="s">
        <v>4</v>
      </c>
      <c r="V83" s="4" t="str">
        <f t="shared" si="0"/>
        <v>Mark Kalotap</v>
      </c>
      <c r="W83" s="6">
        <v>0.65</v>
      </c>
      <c r="X83" s="6">
        <v>0</v>
      </c>
      <c r="Y83" s="6">
        <v>0</v>
      </c>
      <c r="Z83" s="2" t="s">
        <v>180</v>
      </c>
      <c r="AA83" s="5">
        <v>0.91</v>
      </c>
      <c r="AB83" s="5"/>
      <c r="AC83" s="5"/>
      <c r="AD83" s="7" t="s">
        <v>102</v>
      </c>
      <c r="AE83" s="21" t="str">
        <f ca="1">IFERROR(__xludf.DUMMYFUNCTION("IFERROR(FILTER(Certificate!$B:$B, LOWER(Certificate!$A:$A)=LOWER(TRIM($V83)), (Certificate!$D:$D=""H"") + (Certificate!$D:$D=""HTO"")), """")"),"")</f>
        <v/>
      </c>
      <c r="AF83" s="7"/>
      <c r="AG83" s="7"/>
      <c r="AH83" s="8" t="str">
        <f ca="1">IFERROR(__xludf.DUMMYFUNCTION("IFERROR(FILTER(Certificate!$B:$B, LOWER(Certificate!$A:$A)=LOWER(TRIM($V83)), (Certificate!$D:$D=""TO"") + (Certificate!$D:$D=""HTO"")), """")"),"")</f>
        <v/>
      </c>
      <c r="AI83" s="7"/>
      <c r="AJ83" s="7"/>
      <c r="AK83" s="8" t="str">
        <f ca="1">IFERROR(__xludf.DUMMYFUNCTION("IFERROR(FILTER(Certificate!$B:$B, Certificate!$A:$A=TRIM($V83), Certificate!$D:$D=""D""), """")"),"")</f>
        <v/>
      </c>
      <c r="AL83" s="2"/>
    </row>
    <row r="84" spans="1:38" ht="13" x14ac:dyDescent="0.15">
      <c r="A84" s="2">
        <v>81</v>
      </c>
      <c r="B84" s="3">
        <v>43495</v>
      </c>
      <c r="C84" s="2" t="s">
        <v>353</v>
      </c>
      <c r="D84" s="2" t="s">
        <v>354</v>
      </c>
      <c r="E84" s="2" t="s">
        <v>355</v>
      </c>
      <c r="F84" s="2" t="s">
        <v>360</v>
      </c>
      <c r="G84" s="2" t="s">
        <v>361</v>
      </c>
      <c r="H84" s="2" t="s">
        <v>362</v>
      </c>
      <c r="J84" s="2" t="s">
        <v>359</v>
      </c>
      <c r="K84" s="2" t="s">
        <v>4</v>
      </c>
      <c r="V84" s="4" t="str">
        <f t="shared" si="0"/>
        <v>Lois Delattre</v>
      </c>
      <c r="W84" s="6">
        <v>0.56000000000000005</v>
      </c>
      <c r="X84" s="6">
        <v>0</v>
      </c>
      <c r="Y84" s="6">
        <v>0</v>
      </c>
      <c r="Z84" s="2" t="s">
        <v>180</v>
      </c>
      <c r="AA84" s="5">
        <v>0.86</v>
      </c>
      <c r="AB84" s="5"/>
      <c r="AC84" s="5"/>
      <c r="AD84" s="7" t="s">
        <v>102</v>
      </c>
      <c r="AE84" s="21" t="str">
        <f ca="1">IFERROR(__xludf.DUMMYFUNCTION("IFERROR(FILTER(Certificate!$B:$B, LOWER(Certificate!$A:$A)=LOWER(TRIM($V84)), (Certificate!$D:$D=""H"") + (Certificate!$D:$D=""HTO"")), """")"),"")</f>
        <v/>
      </c>
      <c r="AF84" s="7"/>
      <c r="AG84" s="7"/>
      <c r="AH84" s="8" t="str">
        <f ca="1">IFERROR(__xludf.DUMMYFUNCTION("IFERROR(FILTER(Certificate!$B:$B, LOWER(Certificate!$A:$A)=LOWER(TRIM($V84)), (Certificate!$D:$D=""TO"") + (Certificate!$D:$D=""HTO"")), """")"),"")</f>
        <v/>
      </c>
      <c r="AI84" s="7"/>
      <c r="AJ84" s="7"/>
      <c r="AK84" s="8" t="str">
        <f ca="1">IFERROR(__xludf.DUMMYFUNCTION("IFERROR(FILTER(Certificate!$B:$B, Certificate!$A:$A=TRIM($V84), Certificate!$D:$D=""D""), """")"),"")</f>
        <v/>
      </c>
      <c r="AL84" s="2"/>
    </row>
    <row r="85" spans="1:38" ht="13" x14ac:dyDescent="0.15">
      <c r="A85" s="2">
        <v>82</v>
      </c>
      <c r="B85" s="3">
        <v>43495</v>
      </c>
      <c r="C85" s="2" t="s">
        <v>353</v>
      </c>
      <c r="D85" s="2" t="s">
        <v>354</v>
      </c>
      <c r="E85" s="2" t="s">
        <v>355</v>
      </c>
      <c r="F85" s="2" t="s">
        <v>363</v>
      </c>
      <c r="G85" s="2" t="s">
        <v>364</v>
      </c>
      <c r="H85" s="2" t="s">
        <v>365</v>
      </c>
      <c r="J85" s="2" t="s">
        <v>359</v>
      </c>
      <c r="K85" s="2" t="s">
        <v>4</v>
      </c>
      <c r="M85" s="2" t="s">
        <v>366</v>
      </c>
      <c r="V85" s="4" t="str">
        <f t="shared" si="0"/>
        <v>Esline Turner</v>
      </c>
      <c r="W85" s="6">
        <v>0.87</v>
      </c>
      <c r="X85" s="6">
        <v>0</v>
      </c>
      <c r="Y85" s="6">
        <v>0</v>
      </c>
      <c r="Z85" s="2" t="s">
        <v>70</v>
      </c>
      <c r="AA85" s="5">
        <v>0.85</v>
      </c>
      <c r="AB85" s="5"/>
      <c r="AC85" s="5"/>
      <c r="AD85" s="7" t="s">
        <v>102</v>
      </c>
      <c r="AE85" s="21" t="str">
        <f ca="1">IFERROR(__xludf.DUMMYFUNCTION("IFERROR(FILTER(Certificate!$B:$B, LOWER(Certificate!$A:$A)=LOWER(TRIM($V85)), (Certificate!$D:$D=""H"") + (Certificate!$D:$D=""HTO"")), """")"),"")</f>
        <v/>
      </c>
      <c r="AF85" s="7"/>
      <c r="AG85" s="7"/>
      <c r="AH85" s="8" t="str">
        <f ca="1">IFERROR(__xludf.DUMMYFUNCTION("IFERROR(FILTER(Certificate!$B:$B, LOWER(Certificate!$A:$A)=LOWER(TRIM($V85)), (Certificate!$D:$D=""TO"") + (Certificate!$D:$D=""HTO"")), """")"),"")</f>
        <v/>
      </c>
      <c r="AI85" s="7"/>
      <c r="AJ85" s="7"/>
      <c r="AK85" s="8" t="str">
        <f ca="1">IFERROR(__xludf.DUMMYFUNCTION("IFERROR(FILTER(Certificate!$B:$B, Certificate!$A:$A=TRIM($V85), Certificate!$D:$D=""D""), """")"),"")</f>
        <v/>
      </c>
      <c r="AL85" s="2"/>
    </row>
    <row r="86" spans="1:38" ht="13" x14ac:dyDescent="0.15">
      <c r="A86" s="2">
        <v>83</v>
      </c>
      <c r="B86" s="3">
        <v>43495</v>
      </c>
      <c r="C86" s="2" t="s">
        <v>353</v>
      </c>
      <c r="D86" s="2" t="s">
        <v>354</v>
      </c>
      <c r="E86" s="2" t="s">
        <v>355</v>
      </c>
      <c r="F86" s="2" t="s">
        <v>367</v>
      </c>
      <c r="G86" s="2" t="s">
        <v>368</v>
      </c>
      <c r="H86" s="2" t="s">
        <v>369</v>
      </c>
      <c r="J86" s="2" t="s">
        <v>359</v>
      </c>
      <c r="K86" s="2" t="s">
        <v>4</v>
      </c>
      <c r="M86" s="2" t="s">
        <v>370</v>
      </c>
      <c r="V86" s="4" t="str">
        <f t="shared" si="0"/>
        <v>Fredrick Maclean</v>
      </c>
      <c r="W86" s="6">
        <v>0.89</v>
      </c>
      <c r="X86" s="6">
        <v>0</v>
      </c>
      <c r="Y86" s="6">
        <v>0</v>
      </c>
      <c r="Z86" s="2" t="s">
        <v>70</v>
      </c>
      <c r="AA86" s="5">
        <v>0.91</v>
      </c>
      <c r="AB86" s="5"/>
      <c r="AC86" s="5"/>
      <c r="AD86" s="7" t="s">
        <v>102</v>
      </c>
      <c r="AE86" s="21" t="str">
        <f ca="1">IFERROR(__xludf.DUMMYFUNCTION("IFERROR(FILTER(Certificate!$B:$B, LOWER(Certificate!$A:$A)=LOWER(TRIM($V86)), (Certificate!$D:$D=""H"") + (Certificate!$D:$D=""HTO"")), """")"),"")</f>
        <v/>
      </c>
      <c r="AF86" s="7"/>
      <c r="AG86" s="7"/>
      <c r="AH86" s="8" t="str">
        <f ca="1">IFERROR(__xludf.DUMMYFUNCTION("IFERROR(FILTER(Certificate!$B:$B, LOWER(Certificate!$A:$A)=LOWER(TRIM($V86)), (Certificate!$D:$D=""TO"") + (Certificate!$D:$D=""HTO"")), """")"),"")</f>
        <v/>
      </c>
      <c r="AI86" s="7"/>
      <c r="AJ86" s="7"/>
      <c r="AK86" s="8" t="str">
        <f ca="1">IFERROR(__xludf.DUMMYFUNCTION("IFERROR(FILTER(Certificate!$B:$B, Certificate!$A:$A=TRIM($V86), Certificate!$D:$D=""D""), """")"),"")</f>
        <v/>
      </c>
      <c r="AL86" s="2"/>
    </row>
    <row r="87" spans="1:38" ht="13" x14ac:dyDescent="0.15">
      <c r="A87" s="2">
        <v>84</v>
      </c>
      <c r="B87" s="3">
        <v>43495</v>
      </c>
      <c r="C87" s="2" t="s">
        <v>353</v>
      </c>
      <c r="D87" s="2" t="s">
        <v>354</v>
      </c>
      <c r="E87" s="2" t="s">
        <v>355</v>
      </c>
      <c r="F87" s="2" t="s">
        <v>371</v>
      </c>
      <c r="G87" s="2" t="s">
        <v>372</v>
      </c>
      <c r="H87" s="2" t="s">
        <v>373</v>
      </c>
      <c r="J87" s="2" t="s">
        <v>359</v>
      </c>
      <c r="K87" s="2" t="s">
        <v>4</v>
      </c>
      <c r="M87" s="2" t="s">
        <v>374</v>
      </c>
      <c r="V87" s="4" t="str">
        <f t="shared" si="0"/>
        <v>Elma Didas</v>
      </c>
      <c r="W87" s="6">
        <v>0.56999999999999995</v>
      </c>
      <c r="X87" s="6">
        <v>0</v>
      </c>
      <c r="Y87" s="6">
        <v>0</v>
      </c>
      <c r="Z87" s="2" t="s">
        <v>180</v>
      </c>
      <c r="AA87" s="5">
        <v>0.78</v>
      </c>
      <c r="AB87" s="5"/>
      <c r="AC87" s="5"/>
      <c r="AD87" s="7" t="s">
        <v>102</v>
      </c>
      <c r="AE87" s="21" t="str">
        <f ca="1">IFERROR(__xludf.DUMMYFUNCTION("IFERROR(FILTER(Certificate!$B:$B, LOWER(Certificate!$A:$A)=LOWER(TRIM($V87)), (Certificate!$D:$D=""H"") + (Certificate!$D:$D=""HTO"")), """")"),"")</f>
        <v/>
      </c>
      <c r="AF87" s="7"/>
      <c r="AG87" s="7"/>
      <c r="AH87" s="8" t="str">
        <f ca="1">IFERROR(__xludf.DUMMYFUNCTION("IFERROR(FILTER(Certificate!$B:$B, LOWER(Certificate!$A:$A)=LOWER(TRIM($V87)), (Certificate!$D:$D=""TO"") + (Certificate!$D:$D=""HTO"")), """")"),"")</f>
        <v/>
      </c>
      <c r="AI87" s="7"/>
      <c r="AJ87" s="7"/>
      <c r="AK87" s="8" t="str">
        <f ca="1">IFERROR(__xludf.DUMMYFUNCTION("IFERROR(FILTER(Certificate!$B:$B, Certificate!$A:$A=TRIM($V87), Certificate!$D:$D=""D""), """")"),"")</f>
        <v/>
      </c>
      <c r="AL87" s="2"/>
    </row>
    <row r="88" spans="1:38" ht="13" x14ac:dyDescent="0.15">
      <c r="A88" s="2">
        <v>85</v>
      </c>
      <c r="B88" s="3">
        <v>43495</v>
      </c>
      <c r="C88" s="2" t="s">
        <v>353</v>
      </c>
      <c r="D88" s="2" t="s">
        <v>354</v>
      </c>
      <c r="E88" s="2" t="s">
        <v>355</v>
      </c>
      <c r="F88" s="2" t="s">
        <v>375</v>
      </c>
      <c r="G88" s="2" t="s">
        <v>376</v>
      </c>
      <c r="H88" s="2" t="s">
        <v>377</v>
      </c>
      <c r="J88" s="2" t="s">
        <v>359</v>
      </c>
      <c r="K88" s="2" t="s">
        <v>4</v>
      </c>
      <c r="M88" s="2" t="s">
        <v>374</v>
      </c>
      <c r="V88" s="4" t="str">
        <f t="shared" si="0"/>
        <v>Sereima Kaun</v>
      </c>
      <c r="W88" s="6">
        <v>0.68</v>
      </c>
      <c r="X88" s="6">
        <v>0</v>
      </c>
      <c r="Y88" s="6">
        <v>0</v>
      </c>
      <c r="Z88" s="2" t="s">
        <v>180</v>
      </c>
      <c r="AA88" s="5">
        <v>0.79</v>
      </c>
      <c r="AB88" s="5"/>
      <c r="AC88" s="5"/>
      <c r="AD88" s="7" t="s">
        <v>102</v>
      </c>
      <c r="AE88" s="21" t="str">
        <f ca="1">IFERROR(__xludf.DUMMYFUNCTION("IFERROR(FILTER(Certificate!$B:$B, LOWER(Certificate!$A:$A)=LOWER(TRIM($V88)), (Certificate!$D:$D=""H"") + (Certificate!$D:$D=""HTO"")), """")"),"")</f>
        <v/>
      </c>
      <c r="AF88" s="7"/>
      <c r="AG88" s="7"/>
      <c r="AH88" s="8" t="str">
        <f ca="1">IFERROR(__xludf.DUMMYFUNCTION("IFERROR(FILTER(Certificate!$B:$B, LOWER(Certificate!$A:$A)=LOWER(TRIM($V88)), (Certificate!$D:$D=""TO"") + (Certificate!$D:$D=""HTO"")), """")"),"")</f>
        <v/>
      </c>
      <c r="AI88" s="7"/>
      <c r="AJ88" s="7"/>
      <c r="AK88" s="8" t="str">
        <f ca="1">IFERROR(__xludf.DUMMYFUNCTION("IFERROR(FILTER(Certificate!$B:$B, Certificate!$A:$A=TRIM($V88), Certificate!$D:$D=""D""), """")"),"")</f>
        <v/>
      </c>
      <c r="AL88" s="2"/>
    </row>
    <row r="89" spans="1:38" ht="13" x14ac:dyDescent="0.15">
      <c r="A89" s="2">
        <v>86</v>
      </c>
      <c r="B89" s="3">
        <v>43495</v>
      </c>
      <c r="C89" s="2" t="s">
        <v>353</v>
      </c>
      <c r="D89" s="2" t="s">
        <v>354</v>
      </c>
      <c r="E89" s="2" t="s">
        <v>355</v>
      </c>
      <c r="F89" s="2" t="s">
        <v>378</v>
      </c>
      <c r="G89" s="2" t="s">
        <v>379</v>
      </c>
      <c r="H89" s="2" t="s">
        <v>380</v>
      </c>
      <c r="J89" s="2" t="s">
        <v>359</v>
      </c>
      <c r="K89" s="2" t="s">
        <v>4</v>
      </c>
      <c r="M89" s="2" t="s">
        <v>374</v>
      </c>
      <c r="V89" s="4" t="str">
        <f t="shared" si="0"/>
        <v>Willie Tapasei</v>
      </c>
      <c r="W89" s="6">
        <v>0.79</v>
      </c>
      <c r="X89" s="6">
        <v>0</v>
      </c>
      <c r="Y89" s="6">
        <v>0</v>
      </c>
      <c r="Z89" s="2" t="s">
        <v>70</v>
      </c>
      <c r="AA89" s="5">
        <v>0.93</v>
      </c>
      <c r="AB89" s="5"/>
      <c r="AC89" s="5"/>
      <c r="AD89" s="7" t="s">
        <v>102</v>
      </c>
      <c r="AE89" s="21" t="str">
        <f ca="1">IFERROR(__xludf.DUMMYFUNCTION("IFERROR(FILTER(Certificate!$B:$B, LOWER(Certificate!$A:$A)=LOWER(TRIM($V89)), (Certificate!$D:$D=""H"") + (Certificate!$D:$D=""HTO"")), """")"),"")</f>
        <v/>
      </c>
      <c r="AF89" s="7"/>
      <c r="AG89" s="7"/>
      <c r="AH89" s="8" t="str">
        <f ca="1">IFERROR(__xludf.DUMMYFUNCTION("IFERROR(FILTER(Certificate!$B:$B, LOWER(Certificate!$A:$A)=LOWER(TRIM($V89)), (Certificate!$D:$D=""TO"") + (Certificate!$D:$D=""HTO"")), """")"),"")</f>
        <v/>
      </c>
      <c r="AI89" s="7"/>
      <c r="AJ89" s="7"/>
      <c r="AK89" s="8" t="str">
        <f ca="1">IFERROR(__xludf.DUMMYFUNCTION("IFERROR(FILTER(Certificate!$B:$B, Certificate!$A:$A=TRIM($V89), Certificate!$D:$D=""D""), """")"),"")</f>
        <v/>
      </c>
      <c r="AL89" s="2"/>
    </row>
    <row r="90" spans="1:38" ht="13" x14ac:dyDescent="0.15">
      <c r="A90" s="2">
        <v>87</v>
      </c>
      <c r="B90" s="3">
        <v>43495</v>
      </c>
      <c r="C90" s="2" t="s">
        <v>353</v>
      </c>
      <c r="D90" s="2" t="s">
        <v>354</v>
      </c>
      <c r="E90" s="2" t="s">
        <v>355</v>
      </c>
      <c r="F90" s="2" t="s">
        <v>381</v>
      </c>
      <c r="G90" s="2" t="s">
        <v>379</v>
      </c>
      <c r="H90" s="2" t="s">
        <v>382</v>
      </c>
      <c r="J90" s="2" t="s">
        <v>359</v>
      </c>
      <c r="K90" s="2" t="s">
        <v>4</v>
      </c>
      <c r="V90" s="4" t="str">
        <f t="shared" si="0"/>
        <v>Ines Leimalu Tapasei</v>
      </c>
      <c r="W90" s="6">
        <v>0.71</v>
      </c>
      <c r="X90" s="6">
        <v>0</v>
      </c>
      <c r="Y90" s="6">
        <v>0</v>
      </c>
      <c r="Z90" s="2" t="s">
        <v>180</v>
      </c>
      <c r="AA90" s="5">
        <v>0.75</v>
      </c>
      <c r="AB90" s="5"/>
      <c r="AC90" s="5"/>
      <c r="AD90" s="7" t="s">
        <v>102</v>
      </c>
      <c r="AE90" s="21" t="str">
        <f ca="1">IFERROR(__xludf.DUMMYFUNCTION("IFERROR(FILTER(Certificate!$B:$B, LOWER(Certificate!$A:$A)=LOWER(TRIM($V90)), (Certificate!$D:$D=""H"") + (Certificate!$D:$D=""HTO"")), """")"),"")</f>
        <v/>
      </c>
      <c r="AF90" s="7"/>
      <c r="AG90" s="7"/>
      <c r="AH90" s="8" t="str">
        <f ca="1">IFERROR(__xludf.DUMMYFUNCTION("IFERROR(FILTER(Certificate!$B:$B, LOWER(Certificate!$A:$A)=LOWER(TRIM($V90)), (Certificate!$D:$D=""TO"") + (Certificate!$D:$D=""HTO"")), """")"),"")</f>
        <v/>
      </c>
      <c r="AI90" s="7"/>
      <c r="AJ90" s="7"/>
      <c r="AK90" s="8" t="str">
        <f ca="1">IFERROR(__xludf.DUMMYFUNCTION("IFERROR(FILTER(Certificate!$B:$B, Certificate!$A:$A=TRIM($V90), Certificate!$D:$D=""D""), """")"),"")</f>
        <v/>
      </c>
      <c r="AL90" s="2"/>
    </row>
    <row r="91" spans="1:38" ht="13" x14ac:dyDescent="0.15">
      <c r="A91" s="2">
        <v>88</v>
      </c>
      <c r="B91" s="3">
        <v>43495</v>
      </c>
      <c r="C91" s="2" t="s">
        <v>353</v>
      </c>
      <c r="D91" s="2" t="s">
        <v>354</v>
      </c>
      <c r="E91" s="2" t="s">
        <v>355</v>
      </c>
      <c r="F91" s="2" t="s">
        <v>383</v>
      </c>
      <c r="G91" s="2" t="s">
        <v>384</v>
      </c>
      <c r="H91" s="2" t="s">
        <v>385</v>
      </c>
      <c r="J91" s="2" t="s">
        <v>359</v>
      </c>
      <c r="K91" s="2" t="s">
        <v>4</v>
      </c>
      <c r="M91" s="2" t="s">
        <v>386</v>
      </c>
      <c r="V91" s="4" t="str">
        <f t="shared" si="0"/>
        <v>Nadia Kanegai-Didou</v>
      </c>
      <c r="W91" s="6">
        <v>0.63</v>
      </c>
      <c r="X91" s="6">
        <v>0</v>
      </c>
      <c r="Y91" s="6">
        <v>0</v>
      </c>
      <c r="Z91" s="2" t="s">
        <v>180</v>
      </c>
      <c r="AA91" s="5">
        <v>0.99</v>
      </c>
      <c r="AB91" s="5"/>
      <c r="AC91" s="5"/>
      <c r="AD91" s="7" t="s">
        <v>102</v>
      </c>
      <c r="AE91" s="21" t="str">
        <f ca="1">IFERROR(__xludf.DUMMYFUNCTION("IFERROR(FILTER(Certificate!$B:$B, LOWER(Certificate!$A:$A)=LOWER(TRIM($V91)), (Certificate!$D:$D=""H"") + (Certificate!$D:$D=""HTO"")), """")"),"")</f>
        <v/>
      </c>
      <c r="AF91" s="7"/>
      <c r="AG91" s="7"/>
      <c r="AH91" s="8" t="str">
        <f ca="1">IFERROR(__xludf.DUMMYFUNCTION("IFERROR(FILTER(Certificate!$B:$B, LOWER(Certificate!$A:$A)=LOWER(TRIM($V91)), (Certificate!$D:$D=""TO"") + (Certificate!$D:$D=""HTO"")), """")"),"")</f>
        <v/>
      </c>
      <c r="AI91" s="7"/>
      <c r="AJ91" s="7"/>
      <c r="AK91" s="8" t="str">
        <f ca="1">IFERROR(__xludf.DUMMYFUNCTION("IFERROR(FILTER(Certificate!$B:$B, Certificate!$A:$A=TRIM($V91), Certificate!$D:$D=""D""), """")"),"")</f>
        <v/>
      </c>
      <c r="AL91" s="2"/>
    </row>
    <row r="92" spans="1:38" ht="13" x14ac:dyDescent="0.15">
      <c r="A92" s="2">
        <v>89</v>
      </c>
      <c r="B92" s="3">
        <v>43495</v>
      </c>
      <c r="C92" s="2" t="s">
        <v>353</v>
      </c>
      <c r="D92" s="2" t="s">
        <v>354</v>
      </c>
      <c r="E92" s="2" t="s">
        <v>355</v>
      </c>
      <c r="F92" s="2" t="s">
        <v>387</v>
      </c>
      <c r="G92" s="2" t="s">
        <v>388</v>
      </c>
      <c r="H92" s="2" t="s">
        <v>389</v>
      </c>
      <c r="J92" s="2" t="s">
        <v>359</v>
      </c>
      <c r="K92" s="2" t="s">
        <v>4</v>
      </c>
      <c r="V92" s="4" t="str">
        <f t="shared" si="0"/>
        <v>Tiro Leo</v>
      </c>
      <c r="W92" s="6">
        <v>0.83</v>
      </c>
      <c r="X92" s="6">
        <v>0</v>
      </c>
      <c r="Y92" s="6">
        <v>0</v>
      </c>
      <c r="Z92" s="2" t="s">
        <v>70</v>
      </c>
      <c r="AA92" s="5">
        <v>0.79</v>
      </c>
      <c r="AB92" s="5"/>
      <c r="AC92" s="5"/>
      <c r="AD92" s="7" t="s">
        <v>102</v>
      </c>
      <c r="AE92" s="21" t="str">
        <f ca="1">IFERROR(__xludf.DUMMYFUNCTION("IFERROR(FILTER(Certificate!$B:$B, LOWER(Certificate!$A:$A)=LOWER(TRIM($V92)), (Certificate!$D:$D=""H"") + (Certificate!$D:$D=""HTO"")), """")"),"")</f>
        <v/>
      </c>
      <c r="AF92" s="7"/>
      <c r="AG92" s="7"/>
      <c r="AH92" s="8" t="str">
        <f ca="1">IFERROR(__xludf.DUMMYFUNCTION("IFERROR(FILTER(Certificate!$B:$B, LOWER(Certificate!$A:$A)=LOWER(TRIM($V92)), (Certificate!$D:$D=""TO"") + (Certificate!$D:$D=""HTO"")), """")"),"")</f>
        <v/>
      </c>
      <c r="AI92" s="7"/>
      <c r="AJ92" s="7"/>
      <c r="AK92" s="8" t="str">
        <f ca="1">IFERROR(__xludf.DUMMYFUNCTION("IFERROR(FILTER(Certificate!$B:$B, Certificate!$A:$A=TRIM($V92), Certificate!$D:$D=""D""), """")"),"")</f>
        <v/>
      </c>
      <c r="AL92" s="2"/>
    </row>
    <row r="93" spans="1:38" ht="13" x14ac:dyDescent="0.15">
      <c r="A93" s="2">
        <v>90</v>
      </c>
      <c r="B93" s="3">
        <v>43495</v>
      </c>
      <c r="C93" s="2" t="s">
        <v>353</v>
      </c>
      <c r="D93" s="2" t="s">
        <v>354</v>
      </c>
      <c r="E93" s="2" t="s">
        <v>355</v>
      </c>
      <c r="F93" s="2" t="s">
        <v>390</v>
      </c>
      <c r="G93" s="2" t="s">
        <v>391</v>
      </c>
      <c r="H93" s="2" t="s">
        <v>392</v>
      </c>
      <c r="J93" s="2" t="s">
        <v>359</v>
      </c>
      <c r="K93" s="2" t="s">
        <v>4</v>
      </c>
      <c r="V93" s="4" t="str">
        <f t="shared" si="0"/>
        <v>Amos Ronnie</v>
      </c>
      <c r="W93" s="6">
        <v>0.52</v>
      </c>
      <c r="X93" s="6">
        <v>0</v>
      </c>
      <c r="Y93" s="6">
        <v>0</v>
      </c>
      <c r="Z93" s="2" t="s">
        <v>180</v>
      </c>
      <c r="AA93" s="5">
        <v>0.81</v>
      </c>
      <c r="AB93" s="5"/>
      <c r="AC93" s="5"/>
      <c r="AD93" s="7" t="s">
        <v>102</v>
      </c>
      <c r="AE93" s="21" t="str">
        <f ca="1">IFERROR(__xludf.DUMMYFUNCTION("IFERROR(FILTER(Certificate!$B:$B, LOWER(Certificate!$A:$A)=LOWER(TRIM($V93)), (Certificate!$D:$D=""H"") + (Certificate!$D:$D=""HTO"")), """")"),"")</f>
        <v/>
      </c>
      <c r="AF93" s="7"/>
      <c r="AG93" s="7"/>
      <c r="AH93" s="8" t="str">
        <f ca="1">IFERROR(__xludf.DUMMYFUNCTION("IFERROR(FILTER(Certificate!$B:$B, LOWER(Certificate!$A:$A)=LOWER(TRIM($V93)), (Certificate!$D:$D=""TO"") + (Certificate!$D:$D=""HTO"")), """")"),"")</f>
        <v/>
      </c>
      <c r="AI93" s="7"/>
      <c r="AJ93" s="7"/>
      <c r="AK93" s="8" t="str">
        <f ca="1">IFERROR(__xludf.DUMMYFUNCTION("IFERROR(FILTER(Certificate!$B:$B, Certificate!$A:$A=TRIM($V93), Certificate!$D:$D=""D""), """")"),"")</f>
        <v/>
      </c>
      <c r="AL93" s="2"/>
    </row>
    <row r="94" spans="1:38" ht="13" x14ac:dyDescent="0.15">
      <c r="A94" s="2">
        <v>91</v>
      </c>
      <c r="B94" s="3">
        <v>43495</v>
      </c>
      <c r="C94" s="2" t="s">
        <v>353</v>
      </c>
      <c r="D94" s="2" t="s">
        <v>354</v>
      </c>
      <c r="E94" s="2" t="s">
        <v>355</v>
      </c>
      <c r="F94" s="2" t="s">
        <v>393</v>
      </c>
      <c r="G94" s="2" t="s">
        <v>394</v>
      </c>
      <c r="H94" s="2" t="s">
        <v>395</v>
      </c>
      <c r="J94" s="2" t="s">
        <v>359</v>
      </c>
      <c r="K94" s="2" t="s">
        <v>4</v>
      </c>
      <c r="V94" s="4" t="str">
        <f t="shared" si="0"/>
        <v>Almonique Wells</v>
      </c>
      <c r="W94" s="6">
        <v>0.46</v>
      </c>
      <c r="X94" s="6">
        <v>0</v>
      </c>
      <c r="Y94" s="6">
        <v>0</v>
      </c>
      <c r="Z94" s="2" t="s">
        <v>180</v>
      </c>
      <c r="AA94" s="5">
        <v>0.94</v>
      </c>
      <c r="AB94" s="5"/>
      <c r="AC94" s="5"/>
      <c r="AD94" s="7" t="s">
        <v>102</v>
      </c>
      <c r="AE94" s="21" t="str">
        <f ca="1">IFERROR(__xludf.DUMMYFUNCTION("IFERROR(FILTER(Certificate!$B:$B, LOWER(Certificate!$A:$A)=LOWER(TRIM($V94)), (Certificate!$D:$D=""H"") + (Certificate!$D:$D=""HTO"")), """")"),"")</f>
        <v/>
      </c>
      <c r="AF94" s="7"/>
      <c r="AG94" s="7"/>
      <c r="AH94" s="8" t="str">
        <f ca="1">IFERROR(__xludf.DUMMYFUNCTION("IFERROR(FILTER(Certificate!$B:$B, LOWER(Certificate!$A:$A)=LOWER(TRIM($V94)), (Certificate!$D:$D=""TO"") + (Certificate!$D:$D=""HTO"")), """")"),"")</f>
        <v/>
      </c>
      <c r="AI94" s="7"/>
      <c r="AJ94" s="7"/>
      <c r="AK94" s="8" t="str">
        <f ca="1">IFERROR(__xludf.DUMMYFUNCTION("IFERROR(FILTER(Certificate!$B:$B, Certificate!$A:$A=TRIM($V94), Certificate!$D:$D=""D""), """")"),"")</f>
        <v/>
      </c>
      <c r="AL94" s="2"/>
    </row>
    <row r="95" spans="1:38" ht="13" x14ac:dyDescent="0.15">
      <c r="A95" s="2">
        <v>92</v>
      </c>
      <c r="B95" s="3">
        <v>43495</v>
      </c>
      <c r="C95" s="2" t="s">
        <v>353</v>
      </c>
      <c r="D95" s="2" t="s">
        <v>354</v>
      </c>
      <c r="E95" s="2" t="s">
        <v>355</v>
      </c>
      <c r="F95" s="2" t="s">
        <v>396</v>
      </c>
      <c r="G95" s="2" t="s">
        <v>397</v>
      </c>
      <c r="H95" s="2" t="s">
        <v>398</v>
      </c>
      <c r="J95" s="2" t="s">
        <v>359</v>
      </c>
      <c r="K95" s="2" t="s">
        <v>4</v>
      </c>
      <c r="V95" s="4" t="str">
        <f t="shared" si="0"/>
        <v>Hazel Kirkham</v>
      </c>
      <c r="W95" s="6">
        <v>0.87</v>
      </c>
      <c r="X95" s="6">
        <v>0</v>
      </c>
      <c r="Y95" s="6">
        <v>0</v>
      </c>
      <c r="Z95" s="2" t="s">
        <v>70</v>
      </c>
      <c r="AA95" s="5">
        <v>0.92</v>
      </c>
      <c r="AB95" s="5"/>
      <c r="AC95" s="5"/>
      <c r="AD95" s="7" t="s">
        <v>102</v>
      </c>
      <c r="AE95" s="21" t="str">
        <f ca="1">IFERROR(__xludf.DUMMYFUNCTION("IFERROR(FILTER(Certificate!$B:$B, LOWER(Certificate!$A:$A)=LOWER(TRIM($V95)), (Certificate!$D:$D=""H"") + (Certificate!$D:$D=""HTO"")), """")"),"")</f>
        <v/>
      </c>
      <c r="AF95" s="7"/>
      <c r="AG95" s="7"/>
      <c r="AH95" s="8" t="str">
        <f ca="1">IFERROR(__xludf.DUMMYFUNCTION("IFERROR(FILTER(Certificate!$B:$B, LOWER(Certificate!$A:$A)=LOWER(TRIM($V95)), (Certificate!$D:$D=""TO"") + (Certificate!$D:$D=""HTO"")), """")"),"")</f>
        <v/>
      </c>
      <c r="AI95" s="7"/>
      <c r="AJ95" s="7"/>
      <c r="AK95" s="8" t="str">
        <f ca="1">IFERROR(__xludf.DUMMYFUNCTION("IFERROR(FILTER(Certificate!$B:$B, Certificate!$A:$A=TRIM($V95), Certificate!$D:$D=""D""), """")"),"")</f>
        <v/>
      </c>
      <c r="AL95" s="2"/>
    </row>
    <row r="96" spans="1:38" ht="13" x14ac:dyDescent="0.15">
      <c r="A96" s="2">
        <v>93</v>
      </c>
      <c r="B96" s="3">
        <v>43495</v>
      </c>
      <c r="C96" s="2" t="s">
        <v>353</v>
      </c>
      <c r="D96" s="2" t="s">
        <v>354</v>
      </c>
      <c r="E96" s="2" t="s">
        <v>355</v>
      </c>
      <c r="F96" s="2" t="s">
        <v>399</v>
      </c>
      <c r="G96" s="2" t="s">
        <v>400</v>
      </c>
      <c r="H96" s="2" t="s">
        <v>401</v>
      </c>
      <c r="J96" s="2" t="s">
        <v>359</v>
      </c>
      <c r="K96" s="2" t="s">
        <v>4</v>
      </c>
      <c r="V96" s="4" t="str">
        <f t="shared" si="0"/>
        <v>Mereana Mills</v>
      </c>
      <c r="W96" s="6">
        <v>0.81</v>
      </c>
      <c r="X96" s="6">
        <v>0</v>
      </c>
      <c r="Y96" s="6">
        <v>0</v>
      </c>
      <c r="Z96" s="2" t="s">
        <v>70</v>
      </c>
      <c r="AA96" s="5">
        <v>0.92</v>
      </c>
      <c r="AB96" s="5"/>
      <c r="AC96" s="5"/>
      <c r="AD96" s="7" t="s">
        <v>102</v>
      </c>
      <c r="AE96" s="21" t="str">
        <f ca="1">IFERROR(__xludf.DUMMYFUNCTION("IFERROR(FILTER(Certificate!$B:$B, LOWER(Certificate!$A:$A)=LOWER(TRIM($V96)), (Certificate!$D:$D=""H"") + (Certificate!$D:$D=""HTO"")), """")"),"")</f>
        <v/>
      </c>
      <c r="AF96" s="7"/>
      <c r="AG96" s="7"/>
      <c r="AH96" s="8" t="str">
        <f ca="1">IFERROR(__xludf.DUMMYFUNCTION("IFERROR(FILTER(Certificate!$B:$B, LOWER(Certificate!$A:$A)=LOWER(TRIM($V96)), (Certificate!$D:$D=""TO"") + (Certificate!$D:$D=""HTO"")), """")"),"")</f>
        <v/>
      </c>
      <c r="AI96" s="7"/>
      <c r="AJ96" s="7"/>
      <c r="AK96" s="8" t="str">
        <f ca="1">IFERROR(__xludf.DUMMYFUNCTION("IFERROR(FILTER(Certificate!$B:$B, Certificate!$A:$A=TRIM($V96), Certificate!$D:$D=""D""), """")"),"")</f>
        <v/>
      </c>
      <c r="AL96" s="2"/>
    </row>
    <row r="97" spans="1:38" ht="13" x14ac:dyDescent="0.15">
      <c r="A97" s="2">
        <v>94</v>
      </c>
      <c r="B97" s="3">
        <v>43495</v>
      </c>
      <c r="C97" s="2" t="s">
        <v>353</v>
      </c>
      <c r="D97" s="2" t="s">
        <v>354</v>
      </c>
      <c r="E97" s="2" t="s">
        <v>355</v>
      </c>
      <c r="F97" s="2" t="s">
        <v>402</v>
      </c>
      <c r="G97" s="2" t="s">
        <v>403</v>
      </c>
      <c r="H97" s="2" t="s">
        <v>404</v>
      </c>
      <c r="J97" s="2" t="s">
        <v>359</v>
      </c>
      <c r="K97" s="2" t="s">
        <v>4</v>
      </c>
      <c r="V97" s="4" t="str">
        <f t="shared" si="0"/>
        <v>Sebastian Bador</v>
      </c>
      <c r="W97" s="6">
        <v>0</v>
      </c>
      <c r="X97" s="6">
        <v>0</v>
      </c>
      <c r="Y97" s="6">
        <v>0</v>
      </c>
      <c r="Z97" s="2" t="s">
        <v>180</v>
      </c>
      <c r="AA97" s="5">
        <v>0.88</v>
      </c>
      <c r="AB97" s="5"/>
      <c r="AC97" s="5"/>
      <c r="AD97" s="7" t="s">
        <v>102</v>
      </c>
      <c r="AE97" s="21" t="str">
        <f ca="1">IFERROR(__xludf.DUMMYFUNCTION("IFERROR(FILTER(Certificate!$B:$B, LOWER(Certificate!$A:$A)=LOWER(TRIM($V97)), (Certificate!$D:$D=""H"") + (Certificate!$D:$D=""HTO"")), """")"),"")</f>
        <v/>
      </c>
      <c r="AF97" s="7"/>
      <c r="AG97" s="7"/>
      <c r="AH97" s="8" t="str">
        <f ca="1">IFERROR(__xludf.DUMMYFUNCTION("IFERROR(FILTER(Certificate!$B:$B, LOWER(Certificate!$A:$A)=LOWER(TRIM($V97)), (Certificate!$D:$D=""TO"") + (Certificate!$D:$D=""HTO"")), """")"),"")</f>
        <v/>
      </c>
      <c r="AI97" s="7"/>
      <c r="AJ97" s="7"/>
      <c r="AK97" s="8" t="str">
        <f ca="1">IFERROR(__xludf.DUMMYFUNCTION("IFERROR(FILTER(Certificate!$B:$B, Certificate!$A:$A=TRIM($V97), Certificate!$D:$D=""D""), """")"),"")</f>
        <v/>
      </c>
      <c r="AL97" s="2"/>
    </row>
    <row r="98" spans="1:38" ht="13" x14ac:dyDescent="0.15">
      <c r="A98" s="2">
        <v>95</v>
      </c>
      <c r="B98" s="3">
        <v>43495</v>
      </c>
      <c r="C98" s="2" t="s">
        <v>353</v>
      </c>
      <c r="D98" s="2" t="s">
        <v>354</v>
      </c>
      <c r="E98" s="2" t="s">
        <v>355</v>
      </c>
      <c r="F98" s="2" t="s">
        <v>405</v>
      </c>
      <c r="G98" s="2" t="s">
        <v>406</v>
      </c>
      <c r="H98" s="2" t="s">
        <v>407</v>
      </c>
      <c r="J98" s="2" t="s">
        <v>359</v>
      </c>
      <c r="K98" s="2" t="s">
        <v>4</v>
      </c>
      <c r="V98" s="4" t="str">
        <f t="shared" si="0"/>
        <v>Serah Tari</v>
      </c>
      <c r="W98" s="6">
        <v>0</v>
      </c>
      <c r="X98" s="6">
        <v>0</v>
      </c>
      <c r="Y98" s="6">
        <v>0</v>
      </c>
      <c r="Z98" s="2" t="s">
        <v>180</v>
      </c>
      <c r="AA98" s="5">
        <v>0.8</v>
      </c>
      <c r="AB98" s="5"/>
      <c r="AC98" s="5"/>
      <c r="AD98" s="7" t="s">
        <v>102</v>
      </c>
      <c r="AE98" s="21" t="str">
        <f ca="1">IFERROR(__xludf.DUMMYFUNCTION("IFERROR(FILTER(Certificate!$B:$B, LOWER(Certificate!$A:$A)=LOWER(TRIM($V98)), (Certificate!$D:$D=""H"") + (Certificate!$D:$D=""HTO"")), """")"),"")</f>
        <v/>
      </c>
      <c r="AF98" s="7"/>
      <c r="AG98" s="7"/>
      <c r="AH98" s="8" t="str">
        <f ca="1">IFERROR(__xludf.DUMMYFUNCTION("IFERROR(FILTER(Certificate!$B:$B, LOWER(Certificate!$A:$A)=LOWER(TRIM($V98)), (Certificate!$D:$D=""TO"") + (Certificate!$D:$D=""HTO"")), """")"),"")</f>
        <v/>
      </c>
      <c r="AI98" s="7"/>
      <c r="AJ98" s="7"/>
      <c r="AK98" s="8" t="str">
        <f ca="1">IFERROR(__xludf.DUMMYFUNCTION("IFERROR(FILTER(Certificate!$B:$B, Certificate!$A:$A=TRIM($V98), Certificate!$D:$D=""D""), """")"),"")</f>
        <v/>
      </c>
      <c r="AL98" s="2"/>
    </row>
    <row r="99" spans="1:38" ht="13" x14ac:dyDescent="0.15">
      <c r="A99" s="2">
        <v>96</v>
      </c>
      <c r="B99" s="3">
        <v>43495</v>
      </c>
      <c r="C99" s="2" t="s">
        <v>353</v>
      </c>
      <c r="D99" s="2" t="s">
        <v>354</v>
      </c>
      <c r="E99" s="2" t="s">
        <v>355</v>
      </c>
      <c r="F99" s="2" t="s">
        <v>408</v>
      </c>
      <c r="G99" s="2" t="s">
        <v>409</v>
      </c>
      <c r="H99" s="2" t="s">
        <v>410</v>
      </c>
      <c r="J99" s="2" t="s">
        <v>359</v>
      </c>
      <c r="K99" s="2" t="s">
        <v>4</v>
      </c>
      <c r="V99" s="4" t="str">
        <f t="shared" si="0"/>
        <v>Mackenzie Votausi</v>
      </c>
      <c r="W99" s="6">
        <v>0</v>
      </c>
      <c r="X99" s="6">
        <v>0</v>
      </c>
      <c r="Y99" s="6">
        <v>0</v>
      </c>
      <c r="Z99" s="2" t="s">
        <v>180</v>
      </c>
      <c r="AA99" s="5">
        <v>0.85</v>
      </c>
      <c r="AB99" s="5"/>
      <c r="AC99" s="5"/>
      <c r="AD99" s="7" t="s">
        <v>102</v>
      </c>
      <c r="AE99" s="21" t="str">
        <f ca="1">IFERROR(__xludf.DUMMYFUNCTION("IFERROR(FILTER(Certificate!$B:$B, LOWER(Certificate!$A:$A)=LOWER(TRIM($V99)), (Certificate!$D:$D=""H"") + (Certificate!$D:$D=""HTO"")), """")"),"")</f>
        <v/>
      </c>
      <c r="AF99" s="7"/>
      <c r="AG99" s="7"/>
      <c r="AH99" s="8" t="str">
        <f ca="1">IFERROR(__xludf.DUMMYFUNCTION("IFERROR(FILTER(Certificate!$B:$B, LOWER(Certificate!$A:$A)=LOWER(TRIM($V99)), (Certificate!$D:$D=""TO"") + (Certificate!$D:$D=""HTO"")), """")"),"")</f>
        <v/>
      </c>
      <c r="AI99" s="7"/>
      <c r="AJ99" s="7"/>
      <c r="AK99" s="8" t="str">
        <f ca="1">IFERROR(__xludf.DUMMYFUNCTION("IFERROR(FILTER(Certificate!$B:$B, Certificate!$A:$A=TRIM($V99), Certificate!$D:$D=""D""), """")"),"")</f>
        <v/>
      </c>
      <c r="AL99" s="2"/>
    </row>
    <row r="100" spans="1:38" ht="13" x14ac:dyDescent="0.15">
      <c r="A100" s="2">
        <v>97</v>
      </c>
      <c r="B100" s="3">
        <v>43495</v>
      </c>
      <c r="C100" s="2" t="s">
        <v>353</v>
      </c>
      <c r="D100" s="2" t="s">
        <v>354</v>
      </c>
      <c r="E100" s="2" t="s">
        <v>355</v>
      </c>
      <c r="F100" s="2" t="s">
        <v>411</v>
      </c>
      <c r="G100" s="2" t="s">
        <v>412</v>
      </c>
      <c r="H100" s="2" t="s">
        <v>413</v>
      </c>
      <c r="J100" s="2" t="s">
        <v>359</v>
      </c>
      <c r="K100" s="2" t="s">
        <v>4</v>
      </c>
      <c r="V100" s="4" t="str">
        <f t="shared" si="0"/>
        <v>Reginald Simeon</v>
      </c>
      <c r="W100" s="6">
        <v>0</v>
      </c>
      <c r="X100" s="6">
        <v>0</v>
      </c>
      <c r="Y100" s="6">
        <v>0</v>
      </c>
      <c r="Z100" s="2" t="s">
        <v>180</v>
      </c>
      <c r="AA100" s="5">
        <v>0.76</v>
      </c>
      <c r="AB100" s="5"/>
      <c r="AC100" s="5"/>
      <c r="AD100" s="7" t="s">
        <v>102</v>
      </c>
      <c r="AE100" s="21" t="str">
        <f ca="1">IFERROR(__xludf.DUMMYFUNCTION("IFERROR(FILTER(Certificate!$B:$B, LOWER(Certificate!$A:$A)=LOWER(TRIM($V100)), (Certificate!$D:$D=""H"") + (Certificate!$D:$D=""HTO"")), """")"),"")</f>
        <v/>
      </c>
      <c r="AF100" s="7"/>
      <c r="AG100" s="7"/>
      <c r="AH100" s="8" t="str">
        <f ca="1">IFERROR(__xludf.DUMMYFUNCTION("IFERROR(FILTER(Certificate!$B:$B, LOWER(Certificate!$A:$A)=LOWER(TRIM($V100)), (Certificate!$D:$D=""TO"") + (Certificate!$D:$D=""HTO"")), """")"),"")</f>
        <v/>
      </c>
      <c r="AI100" s="7"/>
      <c r="AJ100" s="7"/>
      <c r="AK100" s="8" t="str">
        <f ca="1">IFERROR(__xludf.DUMMYFUNCTION("IFERROR(FILTER(Certificate!$B:$B, Certificate!$A:$A=TRIM($V100), Certificate!$D:$D=""D""), """")"),"")</f>
        <v/>
      </c>
      <c r="AL100" s="2"/>
    </row>
    <row r="101" spans="1:38" ht="13" x14ac:dyDescent="0.15">
      <c r="A101" s="2">
        <v>98</v>
      </c>
      <c r="B101" s="3">
        <v>43539</v>
      </c>
      <c r="C101" s="2" t="s">
        <v>414</v>
      </c>
      <c r="D101" s="2" t="s">
        <v>415</v>
      </c>
      <c r="E101" s="2" t="s">
        <v>355</v>
      </c>
      <c r="F101" s="2" t="s">
        <v>416</v>
      </c>
      <c r="G101" s="2" t="s">
        <v>417</v>
      </c>
      <c r="H101" s="2" t="s">
        <v>418</v>
      </c>
      <c r="I101" s="2" t="s">
        <v>419</v>
      </c>
      <c r="J101" s="2" t="s">
        <v>419</v>
      </c>
      <c r="V101" s="4" t="str">
        <f t="shared" si="0"/>
        <v>Julian Mathews</v>
      </c>
      <c r="W101" s="6">
        <v>0</v>
      </c>
      <c r="X101" s="6">
        <v>0</v>
      </c>
      <c r="Y101" s="6">
        <v>0</v>
      </c>
      <c r="Z101" s="2" t="s">
        <v>180</v>
      </c>
      <c r="AA101" s="5"/>
      <c r="AB101" s="5"/>
      <c r="AC101" s="5"/>
      <c r="AD101" s="7"/>
      <c r="AE101" s="21" t="str">
        <f ca="1">IFERROR(__xludf.DUMMYFUNCTION("IFERROR(FILTER(Certificate!$B:$B, LOWER(Certificate!$A:$A)=LOWER(TRIM($V101)), (Certificate!$D:$D=""H"") + (Certificate!$D:$D=""HTO"")), """")"),"")</f>
        <v/>
      </c>
      <c r="AF101" s="7"/>
      <c r="AG101" s="7"/>
      <c r="AH101" s="8" t="str">
        <f ca="1">IFERROR(__xludf.DUMMYFUNCTION("IFERROR(FILTER(Certificate!$B:$B, LOWER(Certificate!$A:$A)=LOWER(TRIM($V101)), (Certificate!$D:$D=""TO"") + (Certificate!$D:$D=""HTO"")), """")"),"")</f>
        <v/>
      </c>
      <c r="AI101" s="7"/>
      <c r="AJ101" s="7"/>
      <c r="AK101" s="8" t="str">
        <f ca="1">IFERROR(__xludf.DUMMYFUNCTION("IFERROR(FILTER(Certificate!$B:$B, Certificate!$A:$A=TRIM($V101), Certificate!$D:$D=""D""), """")"),"")</f>
        <v/>
      </c>
      <c r="AL101" s="2"/>
    </row>
    <row r="102" spans="1:38" ht="13" x14ac:dyDescent="0.15">
      <c r="A102" s="2">
        <v>99</v>
      </c>
      <c r="B102" s="3">
        <v>43539</v>
      </c>
      <c r="C102" s="2" t="s">
        <v>414</v>
      </c>
      <c r="D102" s="2" t="s">
        <v>415</v>
      </c>
      <c r="E102" s="2" t="s">
        <v>355</v>
      </c>
      <c r="F102" s="2" t="s">
        <v>420</v>
      </c>
      <c r="G102" s="2" t="s">
        <v>421</v>
      </c>
      <c r="H102" s="2" t="s">
        <v>422</v>
      </c>
      <c r="I102" s="2" t="s">
        <v>423</v>
      </c>
      <c r="J102" s="2" t="s">
        <v>419</v>
      </c>
      <c r="V102" s="4" t="str">
        <f t="shared" si="0"/>
        <v>Pradeep Dadlani</v>
      </c>
      <c r="W102" s="6">
        <v>0.94</v>
      </c>
      <c r="X102" s="6">
        <v>0</v>
      </c>
      <c r="Y102" s="6">
        <v>0</v>
      </c>
      <c r="Z102" s="2" t="s">
        <v>70</v>
      </c>
      <c r="AA102" s="5">
        <v>0.97</v>
      </c>
      <c r="AB102" s="5"/>
      <c r="AC102" s="5"/>
      <c r="AD102" s="7" t="s">
        <v>102</v>
      </c>
      <c r="AE102" s="21" t="str">
        <f ca="1">IFERROR(__xludf.DUMMYFUNCTION("IFERROR(FILTER(Certificate!$B:$B, LOWER(Certificate!$A:$A)=LOWER(TRIM($V102)), (Certificate!$D:$D=""H"") + (Certificate!$D:$D=""HTO"")), """")"),"")</f>
        <v/>
      </c>
      <c r="AF102" s="7"/>
      <c r="AG102" s="7"/>
      <c r="AH102" s="8" t="str">
        <f ca="1">IFERROR(__xludf.DUMMYFUNCTION("IFERROR(FILTER(Certificate!$B:$B, LOWER(Certificate!$A:$A)=LOWER(TRIM($V102)), (Certificate!$D:$D=""TO"") + (Certificate!$D:$D=""HTO"")), """")"),"")</f>
        <v/>
      </c>
      <c r="AI102" s="7"/>
      <c r="AJ102" s="7"/>
      <c r="AK102" s="8" t="str">
        <f ca="1">IFERROR(__xludf.DUMMYFUNCTION("IFERROR(FILTER(Certificate!$B:$B, Certificate!$A:$A=TRIM($V102), Certificate!$D:$D=""D""), """")"),"")</f>
        <v/>
      </c>
      <c r="AL102" s="2"/>
    </row>
    <row r="103" spans="1:38" ht="13" x14ac:dyDescent="0.15">
      <c r="A103" s="2">
        <v>100</v>
      </c>
      <c r="B103" s="3">
        <v>43539</v>
      </c>
      <c r="C103" s="2" t="s">
        <v>414</v>
      </c>
      <c r="D103" s="2" t="s">
        <v>415</v>
      </c>
      <c r="E103" s="2" t="s">
        <v>355</v>
      </c>
      <c r="F103" s="2" t="s">
        <v>424</v>
      </c>
      <c r="G103" s="2" t="s">
        <v>425</v>
      </c>
      <c r="H103" s="2" t="s">
        <v>426</v>
      </c>
      <c r="I103" s="2" t="s">
        <v>427</v>
      </c>
      <c r="J103" s="2" t="s">
        <v>419</v>
      </c>
      <c r="V103" s="4" t="str">
        <f t="shared" si="0"/>
        <v>Sakshi Bhargava</v>
      </c>
      <c r="W103" s="6">
        <v>0.84</v>
      </c>
      <c r="X103" s="6">
        <v>0</v>
      </c>
      <c r="Y103" s="6">
        <v>0</v>
      </c>
      <c r="Z103" s="2" t="s">
        <v>70</v>
      </c>
      <c r="AA103" s="5">
        <v>0.9</v>
      </c>
      <c r="AB103" s="5"/>
      <c r="AC103" s="5"/>
      <c r="AD103" s="7" t="s">
        <v>102</v>
      </c>
      <c r="AE103" s="21" t="str">
        <f ca="1">IFERROR(__xludf.DUMMYFUNCTION("IFERROR(FILTER(Certificate!$B:$B, LOWER(Certificate!$A:$A)=LOWER(TRIM($V103)), (Certificate!$D:$D=""H"") + (Certificate!$D:$D=""HTO"")), """")"),"")</f>
        <v/>
      </c>
      <c r="AF103" s="7"/>
      <c r="AG103" s="7"/>
      <c r="AH103" s="8" t="str">
        <f ca="1">IFERROR(__xludf.DUMMYFUNCTION("IFERROR(FILTER(Certificate!$B:$B, LOWER(Certificate!$A:$A)=LOWER(TRIM($V103)), (Certificate!$D:$D=""TO"") + (Certificate!$D:$D=""HTO"")), """")"),"")</f>
        <v/>
      </c>
      <c r="AI103" s="7"/>
      <c r="AJ103" s="7"/>
      <c r="AK103" s="8" t="str">
        <f ca="1">IFERROR(__xludf.DUMMYFUNCTION("IFERROR(FILTER(Certificate!$B:$B, Certificate!$A:$A=TRIM($V103), Certificate!$D:$D=""D""), """")"),"")</f>
        <v/>
      </c>
      <c r="AL103" s="2"/>
    </row>
    <row r="104" spans="1:38" ht="13" x14ac:dyDescent="0.15">
      <c r="A104" s="2">
        <v>101</v>
      </c>
      <c r="B104" s="3">
        <v>43539</v>
      </c>
      <c r="C104" s="2" t="s">
        <v>414</v>
      </c>
      <c r="D104" s="2" t="s">
        <v>415</v>
      </c>
      <c r="E104" s="2" t="s">
        <v>355</v>
      </c>
      <c r="F104" s="2" t="s">
        <v>428</v>
      </c>
      <c r="G104" s="2" t="s">
        <v>429</v>
      </c>
      <c r="H104" s="2" t="s">
        <v>430</v>
      </c>
      <c r="I104" s="2" t="s">
        <v>419</v>
      </c>
      <c r="J104" s="2" t="s">
        <v>419</v>
      </c>
      <c r="V104" s="4" t="str">
        <f t="shared" si="0"/>
        <v>Ritu Makhija</v>
      </c>
      <c r="W104" s="6">
        <v>0</v>
      </c>
      <c r="X104" s="6">
        <v>0</v>
      </c>
      <c r="Y104" s="6">
        <v>0</v>
      </c>
      <c r="Z104" s="2" t="s">
        <v>180</v>
      </c>
      <c r="AA104" s="5"/>
      <c r="AB104" s="5"/>
      <c r="AC104" s="5"/>
      <c r="AD104" s="7"/>
      <c r="AE104" s="21" t="str">
        <f ca="1">IFERROR(__xludf.DUMMYFUNCTION("IFERROR(FILTER(Certificate!$B:$B, LOWER(Certificate!$A:$A)=LOWER(TRIM($V104)), (Certificate!$D:$D=""H"") + (Certificate!$D:$D=""HTO"")), """")"),"")</f>
        <v/>
      </c>
      <c r="AF104" s="7"/>
      <c r="AG104" s="7"/>
      <c r="AH104" s="8" t="str">
        <f ca="1">IFERROR(__xludf.DUMMYFUNCTION("IFERROR(FILTER(Certificate!$B:$B, LOWER(Certificate!$A:$A)=LOWER(TRIM($V104)), (Certificate!$D:$D=""TO"") + (Certificate!$D:$D=""HTO"")), """")"),"")</f>
        <v/>
      </c>
      <c r="AI104" s="7"/>
      <c r="AJ104" s="7"/>
      <c r="AK104" s="8" t="str">
        <f ca="1">IFERROR(__xludf.DUMMYFUNCTION("IFERROR(FILTER(Certificate!$B:$B, Certificate!$A:$A=TRIM($V104), Certificate!$D:$D=""D""), """")"),"")</f>
        <v/>
      </c>
      <c r="AL104" s="2"/>
    </row>
    <row r="105" spans="1:38" ht="13" x14ac:dyDescent="0.15">
      <c r="A105" s="2">
        <v>102</v>
      </c>
      <c r="B105" s="3">
        <v>43539</v>
      </c>
      <c r="C105" s="2" t="s">
        <v>414</v>
      </c>
      <c r="D105" s="2" t="s">
        <v>415</v>
      </c>
      <c r="E105" s="2" t="s">
        <v>355</v>
      </c>
      <c r="F105" s="2" t="s">
        <v>431</v>
      </c>
      <c r="H105" s="2" t="s">
        <v>432</v>
      </c>
      <c r="I105" s="2" t="s">
        <v>433</v>
      </c>
      <c r="J105" s="2" t="s">
        <v>419</v>
      </c>
      <c r="V105" s="4" t="str">
        <f t="shared" si="0"/>
        <v xml:space="preserve">Richa </v>
      </c>
      <c r="W105" s="6">
        <v>0.9</v>
      </c>
      <c r="X105" s="6">
        <v>0</v>
      </c>
      <c r="Y105" s="6">
        <v>0</v>
      </c>
      <c r="Z105" s="2" t="s">
        <v>70</v>
      </c>
      <c r="AA105" s="5">
        <v>0.91</v>
      </c>
      <c r="AB105" s="5"/>
      <c r="AC105" s="5"/>
      <c r="AD105" s="7" t="s">
        <v>102</v>
      </c>
      <c r="AE105" s="21" t="str">
        <f ca="1">IFERROR(__xludf.DUMMYFUNCTION("IFERROR(FILTER(Certificate!$B:$B, LOWER(Certificate!$A:$A)=LOWER(TRIM($V105)), (Certificate!$D:$D=""H"") + (Certificate!$D:$D=""HTO"")), """")"),"")</f>
        <v/>
      </c>
      <c r="AF105" s="7"/>
      <c r="AG105" s="7"/>
      <c r="AH105" s="8" t="str">
        <f ca="1">IFERROR(__xludf.DUMMYFUNCTION("IFERROR(FILTER(Certificate!$B:$B, LOWER(Certificate!$A:$A)=LOWER(TRIM($V105)), (Certificate!$D:$D=""TO"") + (Certificate!$D:$D=""HTO"")), """")"),"")</f>
        <v/>
      </c>
      <c r="AI105" s="7"/>
      <c r="AJ105" s="7"/>
      <c r="AK105" s="8" t="str">
        <f ca="1">IFERROR(__xludf.DUMMYFUNCTION("IFERROR(FILTER(Certificate!$B:$B, Certificate!$A:$A=TRIM($V105), Certificate!$D:$D=""D""), """")"),"")</f>
        <v/>
      </c>
      <c r="AL105" s="2"/>
    </row>
    <row r="106" spans="1:38" ht="13" x14ac:dyDescent="0.15">
      <c r="A106" s="2">
        <v>103</v>
      </c>
      <c r="B106" s="3">
        <v>43539</v>
      </c>
      <c r="C106" s="2" t="s">
        <v>414</v>
      </c>
      <c r="D106" s="2" t="s">
        <v>415</v>
      </c>
      <c r="E106" s="2" t="s">
        <v>355</v>
      </c>
      <c r="F106" s="2" t="s">
        <v>434</v>
      </c>
      <c r="G106" s="2" t="s">
        <v>435</v>
      </c>
      <c r="H106" s="2" t="s">
        <v>436</v>
      </c>
      <c r="I106" s="2" t="s">
        <v>433</v>
      </c>
      <c r="J106" s="2" t="s">
        <v>419</v>
      </c>
      <c r="V106" s="4" t="str">
        <f t="shared" si="0"/>
        <v>Nibedita Mukherjee</v>
      </c>
      <c r="W106" s="6">
        <v>0</v>
      </c>
      <c r="X106" s="6">
        <v>0</v>
      </c>
      <c r="Y106" s="6">
        <v>0</v>
      </c>
      <c r="Z106" s="2" t="s">
        <v>180</v>
      </c>
      <c r="AA106" s="5">
        <v>0.8</v>
      </c>
      <c r="AB106" s="5"/>
      <c r="AC106" s="5"/>
      <c r="AD106" s="7" t="s">
        <v>102</v>
      </c>
      <c r="AE106" s="21" t="str">
        <f ca="1">IFERROR(__xludf.DUMMYFUNCTION("IFERROR(FILTER(Certificate!$B:$B, LOWER(Certificate!$A:$A)=LOWER(TRIM($V106)), (Certificate!$D:$D=""H"") + (Certificate!$D:$D=""HTO"")), """")"),"")</f>
        <v/>
      </c>
      <c r="AF106" s="7"/>
      <c r="AG106" s="7"/>
      <c r="AH106" s="8" t="str">
        <f ca="1">IFERROR(__xludf.DUMMYFUNCTION("IFERROR(FILTER(Certificate!$B:$B, LOWER(Certificate!$A:$A)=LOWER(TRIM($V106)), (Certificate!$D:$D=""TO"") + (Certificate!$D:$D=""HTO"")), """")"),"")</f>
        <v/>
      </c>
      <c r="AI106" s="7"/>
      <c r="AJ106" s="7"/>
      <c r="AK106" s="8" t="str">
        <f ca="1">IFERROR(__xludf.DUMMYFUNCTION("IFERROR(FILTER(Certificate!$B:$B, Certificate!$A:$A=TRIM($V106), Certificate!$D:$D=""D""), """")"),"")</f>
        <v/>
      </c>
      <c r="AL106" s="2"/>
    </row>
    <row r="107" spans="1:38" ht="13" x14ac:dyDescent="0.15">
      <c r="A107" s="2">
        <v>104</v>
      </c>
      <c r="B107" s="3">
        <v>43539</v>
      </c>
      <c r="C107" s="2" t="s">
        <v>414</v>
      </c>
      <c r="D107" s="2" t="s">
        <v>415</v>
      </c>
      <c r="E107" s="2" t="s">
        <v>355</v>
      </c>
      <c r="F107" s="2" t="s">
        <v>437</v>
      </c>
      <c r="G107" s="2" t="s">
        <v>438</v>
      </c>
      <c r="H107" s="2" t="s">
        <v>439</v>
      </c>
      <c r="I107" s="2" t="s">
        <v>419</v>
      </c>
      <c r="J107" s="2" t="s">
        <v>419</v>
      </c>
      <c r="V107" s="4" t="str">
        <f t="shared" si="0"/>
        <v>V K Soni</v>
      </c>
      <c r="W107" s="6">
        <v>0</v>
      </c>
      <c r="X107" s="6">
        <v>0</v>
      </c>
      <c r="Y107" s="6">
        <v>0</v>
      </c>
      <c r="Z107" s="2" t="s">
        <v>180</v>
      </c>
      <c r="AA107" s="5">
        <v>0.77</v>
      </c>
      <c r="AB107" s="5"/>
      <c r="AC107" s="5"/>
      <c r="AD107" s="7" t="s">
        <v>102</v>
      </c>
      <c r="AE107" s="21" t="str">
        <f ca="1">IFERROR(__xludf.DUMMYFUNCTION("IFERROR(FILTER(Certificate!$B:$B, LOWER(Certificate!$A:$A)=LOWER(TRIM($V107)), (Certificate!$D:$D=""H"") + (Certificate!$D:$D=""HTO"")), """")"),"")</f>
        <v/>
      </c>
      <c r="AF107" s="7"/>
      <c r="AG107" s="7"/>
      <c r="AH107" s="8" t="str">
        <f ca="1">IFERROR(__xludf.DUMMYFUNCTION("IFERROR(FILTER(Certificate!$B:$B, LOWER(Certificate!$A:$A)=LOWER(TRIM($V107)), (Certificate!$D:$D=""TO"") + (Certificate!$D:$D=""HTO"")), """")"),"")</f>
        <v/>
      </c>
      <c r="AI107" s="7"/>
      <c r="AJ107" s="7"/>
      <c r="AK107" s="8" t="str">
        <f ca="1">IFERROR(__xludf.DUMMYFUNCTION("IFERROR(FILTER(Certificate!$B:$B, Certificate!$A:$A=TRIM($V107), Certificate!$D:$D=""D""), """")"),"")</f>
        <v/>
      </c>
      <c r="AL107" s="2"/>
    </row>
    <row r="108" spans="1:38" ht="13" x14ac:dyDescent="0.15">
      <c r="A108" s="2">
        <v>105</v>
      </c>
      <c r="B108" s="3">
        <v>43539</v>
      </c>
      <c r="C108" s="2" t="s">
        <v>414</v>
      </c>
      <c r="D108" s="2" t="s">
        <v>415</v>
      </c>
      <c r="E108" s="2" t="s">
        <v>355</v>
      </c>
      <c r="F108" s="2" t="s">
        <v>440</v>
      </c>
      <c r="G108" s="2" t="s">
        <v>441</v>
      </c>
      <c r="H108" s="2" t="s">
        <v>442</v>
      </c>
      <c r="I108" s="2" t="s">
        <v>419</v>
      </c>
      <c r="J108" s="2" t="s">
        <v>419</v>
      </c>
      <c r="V108" s="4" t="str">
        <f t="shared" si="0"/>
        <v>Hardeep Sodhi</v>
      </c>
      <c r="W108" s="6">
        <v>0</v>
      </c>
      <c r="X108" s="6">
        <v>0</v>
      </c>
      <c r="Y108" s="6">
        <v>0</v>
      </c>
      <c r="Z108" s="2" t="s">
        <v>180</v>
      </c>
      <c r="AA108" s="5">
        <v>0.76</v>
      </c>
      <c r="AB108" s="5"/>
      <c r="AC108" s="5"/>
      <c r="AD108" s="7" t="s">
        <v>102</v>
      </c>
      <c r="AE108" s="21" t="str">
        <f ca="1">IFERROR(__xludf.DUMMYFUNCTION("IFERROR(FILTER(Certificate!$B:$B, LOWER(Certificate!$A:$A)=LOWER(TRIM($V108)), (Certificate!$D:$D=""H"") + (Certificate!$D:$D=""HTO"")), """")"),"")</f>
        <v/>
      </c>
      <c r="AF108" s="7"/>
      <c r="AG108" s="7"/>
      <c r="AH108" s="8" t="str">
        <f ca="1">IFERROR(__xludf.DUMMYFUNCTION("IFERROR(FILTER(Certificate!$B:$B, LOWER(Certificate!$A:$A)=LOWER(TRIM($V108)), (Certificate!$D:$D=""TO"") + (Certificate!$D:$D=""HTO"")), """")"),"")</f>
        <v/>
      </c>
      <c r="AI108" s="7"/>
      <c r="AJ108" s="7"/>
      <c r="AK108" s="8" t="str">
        <f ca="1">IFERROR(__xludf.DUMMYFUNCTION("IFERROR(FILTER(Certificate!$B:$B, Certificate!$A:$A=TRIM($V108), Certificate!$D:$D=""D""), """")"),"")</f>
        <v/>
      </c>
      <c r="AL108" s="2"/>
    </row>
    <row r="109" spans="1:38" ht="13" x14ac:dyDescent="0.15">
      <c r="A109" s="2">
        <v>106</v>
      </c>
      <c r="B109" s="3">
        <v>43539</v>
      </c>
      <c r="C109" s="2" t="s">
        <v>414</v>
      </c>
      <c r="D109" s="2" t="s">
        <v>415</v>
      </c>
      <c r="E109" s="2" t="s">
        <v>355</v>
      </c>
      <c r="F109" s="2" t="s">
        <v>443</v>
      </c>
      <c r="H109" s="2" t="s">
        <v>444</v>
      </c>
      <c r="I109" s="2" t="s">
        <v>419</v>
      </c>
      <c r="J109" s="2" t="s">
        <v>419</v>
      </c>
      <c r="V109" s="4" t="str">
        <f t="shared" si="0"/>
        <v xml:space="preserve">Rahul </v>
      </c>
      <c r="W109" s="6">
        <v>0.79</v>
      </c>
      <c r="X109" s="6">
        <v>0</v>
      </c>
      <c r="Y109" s="6">
        <v>0</v>
      </c>
      <c r="Z109" s="2" t="s">
        <v>70</v>
      </c>
      <c r="AA109" s="5">
        <v>0.91</v>
      </c>
      <c r="AB109" s="5"/>
      <c r="AC109" s="5"/>
      <c r="AD109" s="7" t="s">
        <v>102</v>
      </c>
      <c r="AE109" s="21" t="str">
        <f ca="1">IFERROR(__xludf.DUMMYFUNCTION("IFERROR(FILTER(Certificate!$B:$B, LOWER(Certificate!$A:$A)=LOWER(TRIM($V109)), (Certificate!$D:$D=""H"") + (Certificate!$D:$D=""HTO"")), """")"),"")</f>
        <v/>
      </c>
      <c r="AF109" s="7"/>
      <c r="AG109" s="7"/>
      <c r="AH109" s="8" t="str">
        <f ca="1">IFERROR(__xludf.DUMMYFUNCTION("IFERROR(FILTER(Certificate!$B:$B, LOWER(Certificate!$A:$A)=LOWER(TRIM($V109)), (Certificate!$D:$D=""TO"") + (Certificate!$D:$D=""HTO"")), """")"),"")</f>
        <v/>
      </c>
      <c r="AI109" s="7"/>
      <c r="AJ109" s="7"/>
      <c r="AK109" s="8" t="str">
        <f ca="1">IFERROR(__xludf.DUMMYFUNCTION("IFERROR(FILTER(Certificate!$B:$B, Certificate!$A:$A=TRIM($V109), Certificate!$D:$D=""D""), """")"),"")</f>
        <v/>
      </c>
      <c r="AL109" s="2"/>
    </row>
    <row r="110" spans="1:38" ht="13" x14ac:dyDescent="0.15">
      <c r="A110" s="2">
        <v>107</v>
      </c>
      <c r="B110" s="3">
        <v>43539</v>
      </c>
      <c r="C110" s="2" t="s">
        <v>414</v>
      </c>
      <c r="D110" s="2" t="s">
        <v>415</v>
      </c>
      <c r="E110" s="2" t="s">
        <v>355</v>
      </c>
      <c r="F110" s="2" t="s">
        <v>445</v>
      </c>
      <c r="G110" s="2" t="s">
        <v>446</v>
      </c>
      <c r="H110" s="2" t="s">
        <v>447</v>
      </c>
      <c r="I110" s="2" t="s">
        <v>419</v>
      </c>
      <c r="J110" s="2" t="s">
        <v>419</v>
      </c>
      <c r="V110" s="4" t="str">
        <f t="shared" si="0"/>
        <v>Chindu Chandran</v>
      </c>
      <c r="W110" s="6">
        <v>0.97</v>
      </c>
      <c r="X110" s="6">
        <v>0</v>
      </c>
      <c r="Y110" s="6">
        <v>0</v>
      </c>
      <c r="Z110" s="2" t="s">
        <v>70</v>
      </c>
      <c r="AA110" s="5">
        <v>0.9</v>
      </c>
      <c r="AB110" s="5"/>
      <c r="AC110" s="5"/>
      <c r="AD110" s="7" t="s">
        <v>102</v>
      </c>
      <c r="AE110" s="21" t="str">
        <f ca="1">IFERROR(__xludf.DUMMYFUNCTION("IFERROR(FILTER(Certificate!$B:$B, LOWER(Certificate!$A:$A)=LOWER(TRIM($V110)), (Certificate!$D:$D=""H"") + (Certificate!$D:$D=""HTO"")), """")"),"")</f>
        <v/>
      </c>
      <c r="AF110" s="7"/>
      <c r="AG110" s="7"/>
      <c r="AH110" s="8" t="str">
        <f ca="1">IFERROR(__xludf.DUMMYFUNCTION("IFERROR(FILTER(Certificate!$B:$B, LOWER(Certificate!$A:$A)=LOWER(TRIM($V110)), (Certificate!$D:$D=""TO"") + (Certificate!$D:$D=""HTO"")), """")"),"")</f>
        <v/>
      </c>
      <c r="AI110" s="7"/>
      <c r="AJ110" s="7"/>
      <c r="AK110" s="8" t="str">
        <f ca="1">IFERROR(__xludf.DUMMYFUNCTION("IFERROR(FILTER(Certificate!$B:$B, Certificate!$A:$A=TRIM($V110), Certificate!$D:$D=""D""), """")"),"")</f>
        <v/>
      </c>
      <c r="AL110" s="2"/>
    </row>
    <row r="111" spans="1:38" ht="13" x14ac:dyDescent="0.15">
      <c r="A111" s="2">
        <v>108</v>
      </c>
      <c r="B111" s="3">
        <v>43539</v>
      </c>
      <c r="C111" s="2" t="s">
        <v>414</v>
      </c>
      <c r="D111" s="2" t="s">
        <v>415</v>
      </c>
      <c r="E111" s="2" t="s">
        <v>355</v>
      </c>
      <c r="F111" s="2" t="s">
        <v>448</v>
      </c>
      <c r="G111" s="2" t="s">
        <v>449</v>
      </c>
      <c r="H111" s="2" t="s">
        <v>450</v>
      </c>
      <c r="I111" s="2" t="s">
        <v>419</v>
      </c>
      <c r="J111" s="2" t="s">
        <v>419</v>
      </c>
      <c r="V111" s="4" t="str">
        <f t="shared" si="0"/>
        <v>Ekta Sharma</v>
      </c>
      <c r="W111" s="6">
        <v>0.73</v>
      </c>
      <c r="X111" s="6">
        <v>0</v>
      </c>
      <c r="Y111" s="6">
        <v>0</v>
      </c>
      <c r="Z111" s="2" t="s">
        <v>180</v>
      </c>
      <c r="AA111" s="5">
        <v>0.91</v>
      </c>
      <c r="AB111" s="5"/>
      <c r="AC111" s="5"/>
      <c r="AD111" s="7" t="s">
        <v>102</v>
      </c>
      <c r="AE111" s="21" t="str">
        <f ca="1">IFERROR(__xludf.DUMMYFUNCTION("IFERROR(FILTER(Certificate!$B:$B, LOWER(Certificate!$A:$A)=LOWER(TRIM($V111)), (Certificate!$D:$D=""H"") + (Certificate!$D:$D=""HTO"")), """")"),"")</f>
        <v/>
      </c>
      <c r="AF111" s="7"/>
      <c r="AG111" s="7"/>
      <c r="AH111" s="8" t="str">
        <f ca="1">IFERROR(__xludf.DUMMYFUNCTION("IFERROR(FILTER(Certificate!$B:$B, LOWER(Certificate!$A:$A)=LOWER(TRIM($V111)), (Certificate!$D:$D=""TO"") + (Certificate!$D:$D=""HTO"")), """")"),"")</f>
        <v/>
      </c>
      <c r="AI111" s="7"/>
      <c r="AJ111" s="7"/>
      <c r="AK111" s="8" t="str">
        <f ca="1">IFERROR(__xludf.DUMMYFUNCTION("IFERROR(FILTER(Certificate!$B:$B, Certificate!$A:$A=TRIM($V111), Certificate!$D:$D=""D""), """")"),"")</f>
        <v/>
      </c>
      <c r="AL111" s="2"/>
    </row>
    <row r="112" spans="1:38" ht="13" x14ac:dyDescent="0.15">
      <c r="A112" s="2">
        <v>109</v>
      </c>
      <c r="B112" s="3">
        <v>43539</v>
      </c>
      <c r="C112" s="2" t="s">
        <v>414</v>
      </c>
      <c r="D112" s="2" t="s">
        <v>415</v>
      </c>
      <c r="E112" s="2" t="s">
        <v>355</v>
      </c>
      <c r="F112" s="2" t="s">
        <v>451</v>
      </c>
      <c r="G112" s="2" t="s">
        <v>452</v>
      </c>
      <c r="H112" s="2" t="s">
        <v>453</v>
      </c>
      <c r="I112" s="2" t="s">
        <v>419</v>
      </c>
      <c r="J112" s="2" t="s">
        <v>419</v>
      </c>
      <c r="V112" s="4" t="str">
        <f t="shared" si="0"/>
        <v>Prachi Gupta</v>
      </c>
      <c r="W112" s="6">
        <v>0.89</v>
      </c>
      <c r="X112" s="6">
        <v>0</v>
      </c>
      <c r="Y112" s="6">
        <v>0</v>
      </c>
      <c r="Z112" s="2" t="s">
        <v>70</v>
      </c>
      <c r="AA112" s="5">
        <v>0.91</v>
      </c>
      <c r="AB112" s="5"/>
      <c r="AC112" s="5"/>
      <c r="AD112" s="7" t="s">
        <v>102</v>
      </c>
      <c r="AE112" s="21" t="str">
        <f ca="1">IFERROR(__xludf.DUMMYFUNCTION("IFERROR(FILTER(Certificate!$B:$B, LOWER(Certificate!$A:$A)=LOWER(TRIM($V112)), (Certificate!$D:$D=""H"") + (Certificate!$D:$D=""HTO"")), """")"),"")</f>
        <v/>
      </c>
      <c r="AF112" s="7"/>
      <c r="AG112" s="7"/>
      <c r="AH112" s="8" t="str">
        <f ca="1">IFERROR(__xludf.DUMMYFUNCTION("IFERROR(FILTER(Certificate!$B:$B, LOWER(Certificate!$A:$A)=LOWER(TRIM($V112)), (Certificate!$D:$D=""TO"") + (Certificate!$D:$D=""HTO"")), """")"),"")</f>
        <v/>
      </c>
      <c r="AI112" s="7"/>
      <c r="AJ112" s="7"/>
      <c r="AK112" s="8" t="str">
        <f ca="1">IFERROR(__xludf.DUMMYFUNCTION("IFERROR(FILTER(Certificate!$B:$B, Certificate!$A:$A=TRIM($V112), Certificate!$D:$D=""D""), """")"),"")</f>
        <v/>
      </c>
      <c r="AL112" s="2"/>
    </row>
    <row r="113" spans="1:38" ht="13" x14ac:dyDescent="0.15">
      <c r="A113" s="2">
        <v>110</v>
      </c>
      <c r="B113" s="3">
        <v>43539</v>
      </c>
      <c r="C113" s="2" t="s">
        <v>414</v>
      </c>
      <c r="D113" s="2" t="s">
        <v>415</v>
      </c>
      <c r="E113" s="2" t="s">
        <v>355</v>
      </c>
      <c r="F113" s="2" t="s">
        <v>454</v>
      </c>
      <c r="G113" s="2" t="s">
        <v>455</v>
      </c>
      <c r="H113" s="2" t="s">
        <v>456</v>
      </c>
      <c r="I113" s="2" t="s">
        <v>419</v>
      </c>
      <c r="J113" s="2" t="s">
        <v>419</v>
      </c>
      <c r="V113" s="4" t="str">
        <f t="shared" si="0"/>
        <v>Vijay Kumar B</v>
      </c>
      <c r="W113" s="6">
        <v>0.63</v>
      </c>
      <c r="X113" s="6">
        <v>0</v>
      </c>
      <c r="Y113" s="6">
        <v>0</v>
      </c>
      <c r="Z113" s="2" t="s">
        <v>180</v>
      </c>
      <c r="AA113" s="5">
        <v>0.87</v>
      </c>
      <c r="AB113" s="5"/>
      <c r="AC113" s="5"/>
      <c r="AD113" s="7" t="s">
        <v>102</v>
      </c>
      <c r="AE113" s="21" t="str">
        <f ca="1">IFERROR(__xludf.DUMMYFUNCTION("IFERROR(FILTER(Certificate!$B:$B, LOWER(Certificate!$A:$A)=LOWER(TRIM($V113)), (Certificate!$D:$D=""H"") + (Certificate!$D:$D=""HTO"")), """")"),"")</f>
        <v/>
      </c>
      <c r="AF113" s="7"/>
      <c r="AG113" s="7"/>
      <c r="AH113" s="8" t="str">
        <f ca="1">IFERROR(__xludf.DUMMYFUNCTION("IFERROR(FILTER(Certificate!$B:$B, LOWER(Certificate!$A:$A)=LOWER(TRIM($V113)), (Certificate!$D:$D=""TO"") + (Certificate!$D:$D=""HTO"")), """")"),"")</f>
        <v/>
      </c>
      <c r="AI113" s="7"/>
      <c r="AJ113" s="7"/>
      <c r="AK113" s="8" t="str">
        <f ca="1">IFERROR(__xludf.DUMMYFUNCTION("IFERROR(FILTER(Certificate!$B:$B, Certificate!$A:$A=TRIM($V113), Certificate!$D:$D=""D""), """")"),"")</f>
        <v/>
      </c>
      <c r="AL113" s="2"/>
    </row>
    <row r="114" spans="1:38" ht="13" x14ac:dyDescent="0.15">
      <c r="A114" s="2">
        <v>111</v>
      </c>
      <c r="B114" s="3">
        <v>43539</v>
      </c>
      <c r="C114" s="2" t="s">
        <v>414</v>
      </c>
      <c r="D114" s="2" t="s">
        <v>415</v>
      </c>
      <c r="E114" s="2" t="s">
        <v>355</v>
      </c>
      <c r="F114" s="2" t="s">
        <v>457</v>
      </c>
      <c r="G114" s="2" t="s">
        <v>421</v>
      </c>
      <c r="H114" s="2" t="s">
        <v>458</v>
      </c>
      <c r="I114" s="2" t="s">
        <v>419</v>
      </c>
      <c r="J114" s="2" t="s">
        <v>419</v>
      </c>
      <c r="V114" s="4" t="str">
        <f t="shared" si="0"/>
        <v>Sahil Dadlani</v>
      </c>
      <c r="W114" s="6">
        <v>0.84</v>
      </c>
      <c r="X114" s="6">
        <v>0</v>
      </c>
      <c r="Y114" s="6">
        <v>0</v>
      </c>
      <c r="Z114" s="2" t="s">
        <v>70</v>
      </c>
      <c r="AA114" s="5">
        <v>0.85</v>
      </c>
      <c r="AB114" s="5"/>
      <c r="AC114" s="5"/>
      <c r="AD114" s="7" t="s">
        <v>102</v>
      </c>
      <c r="AE114" s="21" t="str">
        <f ca="1">IFERROR(__xludf.DUMMYFUNCTION("IFERROR(FILTER(Certificate!$B:$B, LOWER(Certificate!$A:$A)=LOWER(TRIM($V114)), (Certificate!$D:$D=""H"") + (Certificate!$D:$D=""HTO"")), """")"),"")</f>
        <v/>
      </c>
      <c r="AF114" s="7"/>
      <c r="AG114" s="7"/>
      <c r="AH114" s="8" t="str">
        <f ca="1">IFERROR(__xludf.DUMMYFUNCTION("IFERROR(FILTER(Certificate!$B:$B, LOWER(Certificate!$A:$A)=LOWER(TRIM($V114)), (Certificate!$D:$D=""TO"") + (Certificate!$D:$D=""HTO"")), """")"),"")</f>
        <v/>
      </c>
      <c r="AI114" s="7"/>
      <c r="AJ114" s="7"/>
      <c r="AK114" s="8" t="str">
        <f ca="1">IFERROR(__xludf.DUMMYFUNCTION("IFERROR(FILTER(Certificate!$B:$B, Certificate!$A:$A=TRIM($V114), Certificate!$D:$D=""D""), """")"),"")</f>
        <v/>
      </c>
      <c r="AL114" s="2"/>
    </row>
    <row r="115" spans="1:38" ht="13" x14ac:dyDescent="0.15">
      <c r="A115" s="2">
        <v>112</v>
      </c>
      <c r="B115" s="3">
        <v>43617</v>
      </c>
      <c r="C115" s="2" t="s">
        <v>459</v>
      </c>
      <c r="D115" s="2" t="s">
        <v>460</v>
      </c>
      <c r="E115" s="2" t="s">
        <v>461</v>
      </c>
      <c r="F115" s="2" t="s">
        <v>462</v>
      </c>
      <c r="G115" s="2" t="s">
        <v>463</v>
      </c>
      <c r="H115" s="2" t="s">
        <v>464</v>
      </c>
      <c r="J115" s="2" t="s">
        <v>465</v>
      </c>
      <c r="K115" s="2" t="s">
        <v>14</v>
      </c>
      <c r="V115" s="4" t="str">
        <f t="shared" si="0"/>
        <v>Rungrawee Jitpakdee</v>
      </c>
      <c r="W115" s="6">
        <v>0.67</v>
      </c>
      <c r="X115" s="6">
        <v>0</v>
      </c>
      <c r="Y115" s="6">
        <v>0</v>
      </c>
      <c r="Z115" s="2" t="s">
        <v>180</v>
      </c>
      <c r="AA115" s="5"/>
      <c r="AB115" s="5"/>
      <c r="AC115" s="5">
        <v>0.94</v>
      </c>
      <c r="AD115" s="7"/>
      <c r="AE115" s="21" t="str">
        <f ca="1">IFERROR(__xludf.DUMMYFUNCTION("IFERROR(FILTER(Certificate!$B:$B, LOWER(Certificate!$A:$A)=LOWER(TRIM($V115)), (Certificate!$D:$D=""H"") + (Certificate!$D:$D=""HTO"")), """")"),"")</f>
        <v/>
      </c>
      <c r="AF115" s="7"/>
      <c r="AG115" s="7"/>
      <c r="AH115" s="8" t="str">
        <f ca="1">IFERROR(__xludf.DUMMYFUNCTION("IFERROR(FILTER(Certificate!$B:$B, LOWER(Certificate!$A:$A)=LOWER(TRIM($V115)), (Certificate!$D:$D=""TO"") + (Certificate!$D:$D=""HTO"")), """")"),"")</f>
        <v/>
      </c>
      <c r="AI115" s="7"/>
      <c r="AJ115" s="7" t="s">
        <v>216</v>
      </c>
      <c r="AK115" s="8" t="str">
        <f ca="1">IFERROR(__xludf.DUMMYFUNCTION("IFERROR(FILTER(Certificate!$B:$B, Certificate!$A:$A=TRIM($V115), Certificate!$D:$D=""D""), """")"),"")</f>
        <v/>
      </c>
      <c r="AL115" s="2"/>
    </row>
    <row r="116" spans="1:38" ht="13" x14ac:dyDescent="0.15">
      <c r="A116" s="2">
        <v>113</v>
      </c>
      <c r="B116" s="3">
        <v>43617</v>
      </c>
      <c r="C116" s="2" t="s">
        <v>459</v>
      </c>
      <c r="D116" s="2" t="s">
        <v>460</v>
      </c>
      <c r="E116" s="2" t="s">
        <v>461</v>
      </c>
      <c r="F116" s="2" t="s">
        <v>466</v>
      </c>
      <c r="G116" s="2" t="s">
        <v>467</v>
      </c>
      <c r="H116" s="2" t="s">
        <v>468</v>
      </c>
      <c r="J116" s="2" t="s">
        <v>465</v>
      </c>
      <c r="K116" s="2" t="s">
        <v>14</v>
      </c>
      <c r="V116" s="4" t="str">
        <f t="shared" si="0"/>
        <v>Onanong Cheablam</v>
      </c>
      <c r="W116" s="6">
        <v>0.94</v>
      </c>
      <c r="X116" s="6">
        <v>0</v>
      </c>
      <c r="Y116" s="6">
        <v>0</v>
      </c>
      <c r="Z116" s="2" t="s">
        <v>70</v>
      </c>
      <c r="AA116" s="5"/>
      <c r="AB116" s="5"/>
      <c r="AC116" s="5">
        <v>0.94</v>
      </c>
      <c r="AD116" s="7"/>
      <c r="AE116" s="21" t="str">
        <f ca="1">IFERROR(__xludf.DUMMYFUNCTION("IFERROR(FILTER(Certificate!$B:$B, LOWER(Certificate!$A:$A)=LOWER(TRIM($V116)), (Certificate!$D:$D=""H"") + (Certificate!$D:$D=""HTO"")), """")"),"")</f>
        <v/>
      </c>
      <c r="AF116" s="7"/>
      <c r="AG116" s="7"/>
      <c r="AH116" s="8" t="str">
        <f ca="1">IFERROR(__xludf.DUMMYFUNCTION("IFERROR(FILTER(Certificate!$B:$B, LOWER(Certificate!$A:$A)=LOWER(TRIM($V116)), (Certificate!$D:$D=""TO"") + (Certificate!$D:$D=""HTO"")), """")"),"")</f>
        <v/>
      </c>
      <c r="AI116" s="7"/>
      <c r="AJ116" s="7" t="s">
        <v>216</v>
      </c>
      <c r="AK116" s="8" t="str">
        <f ca="1">IFERROR(__xludf.DUMMYFUNCTION("IFERROR(FILTER(Certificate!$B:$B, Certificate!$A:$A=TRIM($V116), Certificate!$D:$D=""D""), """")"),"")</f>
        <v/>
      </c>
      <c r="AL116" s="2"/>
    </row>
    <row r="117" spans="1:38" ht="13" x14ac:dyDescent="0.15">
      <c r="A117" s="2">
        <v>114</v>
      </c>
      <c r="B117" s="3">
        <v>43617</v>
      </c>
      <c r="C117" s="2" t="s">
        <v>459</v>
      </c>
      <c r="D117" s="2" t="s">
        <v>460</v>
      </c>
      <c r="E117" s="2" t="s">
        <v>461</v>
      </c>
      <c r="F117" s="2" t="s">
        <v>469</v>
      </c>
      <c r="G117" s="2" t="s">
        <v>470</v>
      </c>
      <c r="H117" s="2" t="s">
        <v>471</v>
      </c>
      <c r="J117" s="2" t="s">
        <v>465</v>
      </c>
      <c r="K117" s="2" t="s">
        <v>14</v>
      </c>
      <c r="V117" s="4" t="str">
        <f t="shared" si="0"/>
        <v>Sukhuman Klamsaengsai</v>
      </c>
      <c r="W117" s="6">
        <v>0.27</v>
      </c>
      <c r="X117" s="6">
        <v>0</v>
      </c>
      <c r="Y117" s="6">
        <v>0</v>
      </c>
      <c r="Z117" s="2" t="s">
        <v>180</v>
      </c>
      <c r="AA117" s="5"/>
      <c r="AB117" s="5"/>
      <c r="AC117" s="5">
        <v>0.94</v>
      </c>
      <c r="AD117" s="7"/>
      <c r="AE117" s="21" t="str">
        <f ca="1">IFERROR(__xludf.DUMMYFUNCTION("IFERROR(FILTER(Certificate!$B:$B, LOWER(Certificate!$A:$A)=LOWER(TRIM($V117)), (Certificate!$D:$D=""H"") + (Certificate!$D:$D=""HTO"")), """")"),"")</f>
        <v/>
      </c>
      <c r="AF117" s="7"/>
      <c r="AG117" s="7"/>
      <c r="AH117" s="8" t="str">
        <f ca="1">IFERROR(__xludf.DUMMYFUNCTION("IFERROR(FILTER(Certificate!$B:$B, LOWER(Certificate!$A:$A)=LOWER(TRIM($V117)), (Certificate!$D:$D=""TO"") + (Certificate!$D:$D=""HTO"")), """")"),"")</f>
        <v/>
      </c>
      <c r="AI117" s="7"/>
      <c r="AJ117" s="7" t="s">
        <v>216</v>
      </c>
      <c r="AK117" s="8" t="str">
        <f ca="1">IFERROR(__xludf.DUMMYFUNCTION("IFERROR(FILTER(Certificate!$B:$B, Certificate!$A:$A=TRIM($V117), Certificate!$D:$D=""D""), """")"),"")</f>
        <v/>
      </c>
      <c r="AL117" s="2"/>
    </row>
    <row r="118" spans="1:38" ht="13" x14ac:dyDescent="0.15">
      <c r="A118" s="2">
        <v>115</v>
      </c>
      <c r="B118" s="3">
        <v>43617</v>
      </c>
      <c r="C118" s="2" t="s">
        <v>459</v>
      </c>
      <c r="D118" s="2" t="s">
        <v>460</v>
      </c>
      <c r="E118" s="2" t="s">
        <v>461</v>
      </c>
      <c r="F118" s="2" t="s">
        <v>472</v>
      </c>
      <c r="G118" s="2" t="s">
        <v>473</v>
      </c>
      <c r="H118" s="2" t="s">
        <v>474</v>
      </c>
      <c r="J118" s="2" t="s">
        <v>465</v>
      </c>
      <c r="K118" s="2" t="s">
        <v>14</v>
      </c>
      <c r="V118" s="4" t="str">
        <f t="shared" si="0"/>
        <v>Boontaree Chanklap</v>
      </c>
      <c r="W118" s="6">
        <v>0</v>
      </c>
      <c r="X118" s="6">
        <v>0</v>
      </c>
      <c r="Y118" s="6">
        <v>0</v>
      </c>
      <c r="Z118" s="2" t="s">
        <v>180</v>
      </c>
      <c r="AA118" s="5"/>
      <c r="AB118" s="5"/>
      <c r="AC118" s="5">
        <v>0.74</v>
      </c>
      <c r="AD118" s="7"/>
      <c r="AE118" s="21" t="str">
        <f ca="1">IFERROR(__xludf.DUMMYFUNCTION("IFERROR(FILTER(Certificate!$B:$B, LOWER(Certificate!$A:$A)=LOWER(TRIM($V118)), (Certificate!$D:$D=""H"") + (Certificate!$D:$D=""HTO"")), """")"),"")</f>
        <v/>
      </c>
      <c r="AF118" s="7"/>
      <c r="AG118" s="7"/>
      <c r="AH118" s="8" t="str">
        <f ca="1">IFERROR(__xludf.DUMMYFUNCTION("IFERROR(FILTER(Certificate!$B:$B, LOWER(Certificate!$A:$A)=LOWER(TRIM($V118)), (Certificate!$D:$D=""TO"") + (Certificate!$D:$D=""HTO"")), """")"),"")</f>
        <v/>
      </c>
      <c r="AI118" s="7"/>
      <c r="AJ118" s="7" t="s">
        <v>475</v>
      </c>
      <c r="AK118" s="8" t="str">
        <f ca="1">IFERROR(__xludf.DUMMYFUNCTION("IFERROR(FILTER(Certificate!$B:$B, Certificate!$A:$A=TRIM($V118), Certificate!$D:$D=""D""), """")"),"")</f>
        <v/>
      </c>
      <c r="AL118" s="2"/>
    </row>
    <row r="119" spans="1:38" ht="13" x14ac:dyDescent="0.15">
      <c r="A119" s="2">
        <v>116</v>
      </c>
      <c r="B119" s="3">
        <v>43617</v>
      </c>
      <c r="C119" s="2" t="s">
        <v>459</v>
      </c>
      <c r="D119" s="2" t="s">
        <v>460</v>
      </c>
      <c r="E119" s="2" t="s">
        <v>461</v>
      </c>
      <c r="F119" s="2" t="s">
        <v>476</v>
      </c>
      <c r="G119" s="2" t="s">
        <v>477</v>
      </c>
      <c r="H119" s="2" t="s">
        <v>478</v>
      </c>
      <c r="J119" s="2" t="s">
        <v>465</v>
      </c>
      <c r="K119" s="2" t="s">
        <v>14</v>
      </c>
      <c r="V119" s="4" t="str">
        <f t="shared" si="0"/>
        <v>Pairote Nualnoom</v>
      </c>
      <c r="W119" s="6">
        <v>0</v>
      </c>
      <c r="X119" s="6">
        <v>0</v>
      </c>
      <c r="Y119" s="6">
        <v>0</v>
      </c>
      <c r="Z119" s="2" t="s">
        <v>180</v>
      </c>
      <c r="AA119" s="5"/>
      <c r="AB119" s="5"/>
      <c r="AC119" s="5">
        <v>0.92</v>
      </c>
      <c r="AD119" s="7"/>
      <c r="AE119" s="21" t="str">
        <f ca="1">IFERROR(__xludf.DUMMYFUNCTION("IFERROR(FILTER(Certificate!$B:$B, LOWER(Certificate!$A:$A)=LOWER(TRIM($V119)), (Certificate!$D:$D=""H"") + (Certificate!$D:$D=""HTO"")), """")"),"")</f>
        <v/>
      </c>
      <c r="AF119" s="7"/>
      <c r="AG119" s="7"/>
      <c r="AH119" s="8" t="str">
        <f ca="1">IFERROR(__xludf.DUMMYFUNCTION("IFERROR(FILTER(Certificate!$B:$B, LOWER(Certificate!$A:$A)=LOWER(TRIM($V119)), (Certificate!$D:$D=""TO"") + (Certificate!$D:$D=""HTO"")), """")"),"")</f>
        <v/>
      </c>
      <c r="AI119" s="7"/>
      <c r="AJ119" s="7" t="s">
        <v>216</v>
      </c>
      <c r="AK119" s="8" t="str">
        <f ca="1">IFERROR(__xludf.DUMMYFUNCTION("IFERROR(FILTER(Certificate!$B:$B, Certificate!$A:$A=TRIM($V119), Certificate!$D:$D=""D""), """")"),"")</f>
        <v/>
      </c>
      <c r="AL119" s="2"/>
    </row>
    <row r="120" spans="1:38" ht="13" x14ac:dyDescent="0.15">
      <c r="A120" s="2">
        <v>117</v>
      </c>
      <c r="B120" s="3">
        <v>43617</v>
      </c>
      <c r="C120" s="2" t="s">
        <v>459</v>
      </c>
      <c r="D120" s="2" t="s">
        <v>460</v>
      </c>
      <c r="E120" s="2" t="s">
        <v>461</v>
      </c>
      <c r="F120" s="2" t="s">
        <v>479</v>
      </c>
      <c r="G120" s="2" t="s">
        <v>480</v>
      </c>
      <c r="H120" s="2" t="s">
        <v>481</v>
      </c>
      <c r="J120" s="2" t="s">
        <v>465</v>
      </c>
      <c r="K120" s="2" t="s">
        <v>14</v>
      </c>
      <c r="V120" s="4" t="str">
        <f t="shared" si="0"/>
        <v>Wiriya Sibunruang</v>
      </c>
      <c r="W120" s="6">
        <v>0.43</v>
      </c>
      <c r="X120" s="6">
        <v>0</v>
      </c>
      <c r="Y120" s="6">
        <v>0</v>
      </c>
      <c r="Z120" s="2" t="s">
        <v>180</v>
      </c>
      <c r="AA120" s="5"/>
      <c r="AB120" s="5"/>
      <c r="AC120" s="5">
        <v>0.75</v>
      </c>
      <c r="AD120" s="7"/>
      <c r="AE120" s="21" t="str">
        <f ca="1">IFERROR(__xludf.DUMMYFUNCTION("IFERROR(FILTER(Certificate!$B:$B, LOWER(Certificate!$A:$A)=LOWER(TRIM($V120)), (Certificate!$D:$D=""H"") + (Certificate!$D:$D=""HTO"")), """")"),"")</f>
        <v/>
      </c>
      <c r="AF120" s="7"/>
      <c r="AG120" s="7"/>
      <c r="AH120" s="8" t="str">
        <f ca="1">IFERROR(__xludf.DUMMYFUNCTION("IFERROR(FILTER(Certificate!$B:$B, LOWER(Certificate!$A:$A)=LOWER(TRIM($V120)), (Certificate!$D:$D=""TO"") + (Certificate!$D:$D=""HTO"")), """")"),"")</f>
        <v/>
      </c>
      <c r="AI120" s="7"/>
      <c r="AJ120" s="7" t="s">
        <v>216</v>
      </c>
      <c r="AK120" s="8" t="str">
        <f ca="1">IFERROR(__xludf.DUMMYFUNCTION("IFERROR(FILTER(Certificate!$B:$B, Certificate!$A:$A=TRIM($V120), Certificate!$D:$D=""D""), """")"),"")</f>
        <v/>
      </c>
      <c r="AL120" s="2"/>
    </row>
    <row r="121" spans="1:38" ht="13" x14ac:dyDescent="0.15">
      <c r="A121" s="2">
        <v>118</v>
      </c>
      <c r="B121" s="3">
        <v>43617</v>
      </c>
      <c r="C121" s="2" t="s">
        <v>459</v>
      </c>
      <c r="D121" s="2" t="s">
        <v>460</v>
      </c>
      <c r="E121" s="2" t="s">
        <v>461</v>
      </c>
      <c r="F121" s="2" t="s">
        <v>482</v>
      </c>
      <c r="G121" s="2" t="s">
        <v>483</v>
      </c>
      <c r="H121" s="2" t="s">
        <v>484</v>
      </c>
      <c r="J121" s="2" t="s">
        <v>465</v>
      </c>
      <c r="K121" s="2" t="s">
        <v>14</v>
      </c>
      <c r="V121" s="4" t="str">
        <f t="shared" si="0"/>
        <v>Paranee Boonchai</v>
      </c>
      <c r="W121" s="6">
        <v>0.87</v>
      </c>
      <c r="X121" s="6">
        <v>0</v>
      </c>
      <c r="Y121" s="6">
        <v>0</v>
      </c>
      <c r="Z121" s="2" t="s">
        <v>70</v>
      </c>
      <c r="AA121" s="5"/>
      <c r="AB121" s="5"/>
      <c r="AC121" s="5">
        <v>0.9</v>
      </c>
      <c r="AD121" s="7"/>
      <c r="AE121" s="21" t="str">
        <f ca="1">IFERROR(__xludf.DUMMYFUNCTION("IFERROR(FILTER(Certificate!$B:$B, LOWER(Certificate!$A:$A)=LOWER(TRIM($V121)), (Certificate!$D:$D=""H"") + (Certificate!$D:$D=""HTO"")), """")"),"")</f>
        <v/>
      </c>
      <c r="AF121" s="7"/>
      <c r="AG121" s="7"/>
      <c r="AH121" s="8" t="str">
        <f ca="1">IFERROR(__xludf.DUMMYFUNCTION("IFERROR(FILTER(Certificate!$B:$B, LOWER(Certificate!$A:$A)=LOWER(TRIM($V121)), (Certificate!$D:$D=""TO"") + (Certificate!$D:$D=""HTO"")), """")"),"")</f>
        <v/>
      </c>
      <c r="AI121" s="7"/>
      <c r="AJ121" s="7" t="s">
        <v>216</v>
      </c>
      <c r="AK121" s="8" t="str">
        <f ca="1">IFERROR(__xludf.DUMMYFUNCTION("IFERROR(FILTER(Certificate!$B:$B, Certificate!$A:$A=TRIM($V121), Certificate!$D:$D=""D""), """")"),"")</f>
        <v/>
      </c>
      <c r="AL121" s="2"/>
    </row>
    <row r="122" spans="1:38" ht="13" x14ac:dyDescent="0.15">
      <c r="A122" s="2">
        <v>119</v>
      </c>
      <c r="B122" s="3">
        <v>43617</v>
      </c>
      <c r="C122" s="2" t="s">
        <v>459</v>
      </c>
      <c r="D122" s="2" t="s">
        <v>460</v>
      </c>
      <c r="E122" s="2" t="s">
        <v>461</v>
      </c>
      <c r="F122" s="2" t="s">
        <v>485</v>
      </c>
      <c r="G122" s="2" t="s">
        <v>486</v>
      </c>
      <c r="H122" s="2" t="s">
        <v>487</v>
      </c>
      <c r="J122" s="2" t="s">
        <v>465</v>
      </c>
      <c r="K122" s="2" t="s">
        <v>14</v>
      </c>
      <c r="V122" s="4" t="str">
        <f t="shared" si="0"/>
        <v>Mathinee Khotdee</v>
      </c>
      <c r="W122" s="6">
        <v>0.83</v>
      </c>
      <c r="X122" s="6">
        <v>0</v>
      </c>
      <c r="Y122" s="6">
        <v>0</v>
      </c>
      <c r="Z122" s="2" t="s">
        <v>70</v>
      </c>
      <c r="AA122" s="5"/>
      <c r="AB122" s="5"/>
      <c r="AC122" s="5">
        <v>0.92</v>
      </c>
      <c r="AD122" s="7"/>
      <c r="AE122" s="21" t="str">
        <f ca="1">IFERROR(__xludf.DUMMYFUNCTION("IFERROR(FILTER(Certificate!$B:$B, LOWER(Certificate!$A:$A)=LOWER(TRIM($V122)), (Certificate!$D:$D=""H"") + (Certificate!$D:$D=""HTO"")), """")"),"")</f>
        <v/>
      </c>
      <c r="AF122" s="7"/>
      <c r="AG122" s="7"/>
      <c r="AH122" s="8" t="str">
        <f ca="1">IFERROR(__xludf.DUMMYFUNCTION("IFERROR(FILTER(Certificate!$B:$B, LOWER(Certificate!$A:$A)=LOWER(TRIM($V122)), (Certificate!$D:$D=""TO"") + (Certificate!$D:$D=""HTO"")), """")"),"")</f>
        <v/>
      </c>
      <c r="AI122" s="7"/>
      <c r="AJ122" s="7" t="s">
        <v>216</v>
      </c>
      <c r="AK122" s="8" t="str">
        <f ca="1">IFERROR(__xludf.DUMMYFUNCTION("IFERROR(FILTER(Certificate!$B:$B, Certificate!$A:$A=TRIM($V122), Certificate!$D:$D=""D""), """")"),"")</f>
        <v/>
      </c>
      <c r="AL122" s="2"/>
    </row>
    <row r="123" spans="1:38" ht="13" x14ac:dyDescent="0.15">
      <c r="A123" s="2">
        <v>120</v>
      </c>
      <c r="B123" s="3">
        <v>43617</v>
      </c>
      <c r="C123" s="2" t="s">
        <v>459</v>
      </c>
      <c r="D123" s="2" t="s">
        <v>460</v>
      </c>
      <c r="E123" s="2" t="s">
        <v>461</v>
      </c>
      <c r="F123" s="2" t="s">
        <v>488</v>
      </c>
      <c r="G123" s="2" t="s">
        <v>489</v>
      </c>
      <c r="H123" s="2" t="s">
        <v>490</v>
      </c>
      <c r="J123" s="2" t="s">
        <v>465</v>
      </c>
      <c r="K123" s="2" t="s">
        <v>14</v>
      </c>
      <c r="V123" s="4" t="str">
        <f t="shared" si="0"/>
        <v>Pakpong Sriprasert</v>
      </c>
      <c r="W123" s="6">
        <v>0</v>
      </c>
      <c r="X123" s="6">
        <v>0</v>
      </c>
      <c r="Y123" s="6">
        <v>0</v>
      </c>
      <c r="Z123" s="2" t="s">
        <v>180</v>
      </c>
      <c r="AA123" s="5"/>
      <c r="AB123" s="5"/>
      <c r="AC123" s="5">
        <v>0.95</v>
      </c>
      <c r="AD123" s="7"/>
      <c r="AE123" s="21" t="str">
        <f ca="1">IFERROR(__xludf.DUMMYFUNCTION("IFERROR(FILTER(Certificate!$B:$B, LOWER(Certificate!$A:$A)=LOWER(TRIM($V123)), (Certificate!$D:$D=""H"") + (Certificate!$D:$D=""HTO"")), """")"),"")</f>
        <v/>
      </c>
      <c r="AF123" s="7"/>
      <c r="AG123" s="7"/>
      <c r="AH123" s="8" t="str">
        <f ca="1">IFERROR(__xludf.DUMMYFUNCTION("IFERROR(FILTER(Certificate!$B:$B, LOWER(Certificate!$A:$A)=LOWER(TRIM($V123)), (Certificate!$D:$D=""TO"") + (Certificate!$D:$D=""HTO"")), """")"),"")</f>
        <v/>
      </c>
      <c r="AI123" s="7"/>
      <c r="AJ123" s="7" t="s">
        <v>216</v>
      </c>
      <c r="AK123" s="8" t="str">
        <f ca="1">IFERROR(__xludf.DUMMYFUNCTION("IFERROR(FILTER(Certificate!$B:$B, Certificate!$A:$A=TRIM($V123), Certificate!$D:$D=""D""), """")"),"")</f>
        <v/>
      </c>
      <c r="AL123" s="2"/>
    </row>
    <row r="124" spans="1:38" ht="13" x14ac:dyDescent="0.15">
      <c r="A124" s="2">
        <v>121</v>
      </c>
      <c r="B124" s="3">
        <v>43617</v>
      </c>
      <c r="C124" s="2" t="s">
        <v>459</v>
      </c>
      <c r="D124" s="2" t="s">
        <v>460</v>
      </c>
      <c r="E124" s="2" t="s">
        <v>461</v>
      </c>
      <c r="F124" s="2" t="s">
        <v>491</v>
      </c>
      <c r="G124" s="2" t="s">
        <v>489</v>
      </c>
      <c r="H124" s="2" t="s">
        <v>492</v>
      </c>
      <c r="J124" s="2" t="s">
        <v>465</v>
      </c>
      <c r="K124" s="2" t="s">
        <v>14</v>
      </c>
      <c r="V124" s="4" t="str">
        <f t="shared" si="0"/>
        <v>Dr.Nanthanat Sriprasert</v>
      </c>
      <c r="W124" s="6">
        <v>0</v>
      </c>
      <c r="X124" s="6">
        <v>0</v>
      </c>
      <c r="Y124" s="6">
        <v>0</v>
      </c>
      <c r="Z124" s="2" t="s">
        <v>180</v>
      </c>
      <c r="AA124" s="5"/>
      <c r="AB124" s="5"/>
      <c r="AC124" s="5">
        <v>0.95</v>
      </c>
      <c r="AD124" s="7"/>
      <c r="AE124" s="21" t="str">
        <f ca="1">IFERROR(__xludf.DUMMYFUNCTION("IFERROR(FILTER(Certificate!$B:$B, LOWER(Certificate!$A:$A)=LOWER(TRIM($V124)), (Certificate!$D:$D=""H"") + (Certificate!$D:$D=""HTO"")), """")"),"")</f>
        <v/>
      </c>
      <c r="AF124" s="7"/>
      <c r="AG124" s="7"/>
      <c r="AH124" s="8" t="str">
        <f ca="1">IFERROR(__xludf.DUMMYFUNCTION("IFERROR(FILTER(Certificate!$B:$B, LOWER(Certificate!$A:$A)=LOWER(TRIM($V124)), (Certificate!$D:$D=""TO"") + (Certificate!$D:$D=""HTO"")), """")"),"")</f>
        <v/>
      </c>
      <c r="AI124" s="7"/>
      <c r="AJ124" s="7" t="s">
        <v>216</v>
      </c>
      <c r="AK124" s="8" t="str">
        <f ca="1">IFERROR(__xludf.DUMMYFUNCTION("IFERROR(FILTER(Certificate!$B:$B, Certificate!$A:$A=TRIM($V124), Certificate!$D:$D=""D""), """")"),"")</f>
        <v/>
      </c>
      <c r="AL124" s="2"/>
    </row>
    <row r="125" spans="1:38" ht="13" x14ac:dyDescent="0.15">
      <c r="A125" s="2">
        <v>122</v>
      </c>
      <c r="B125" s="3">
        <v>43617</v>
      </c>
      <c r="C125" s="2" t="s">
        <v>459</v>
      </c>
      <c r="D125" s="2" t="s">
        <v>460</v>
      </c>
      <c r="E125" s="2" t="s">
        <v>461</v>
      </c>
      <c r="F125" s="2" t="s">
        <v>493</v>
      </c>
      <c r="G125" s="2" t="s">
        <v>494</v>
      </c>
      <c r="H125" s="2" t="s">
        <v>495</v>
      </c>
      <c r="J125" s="2" t="s">
        <v>465</v>
      </c>
      <c r="K125" s="2" t="s">
        <v>14</v>
      </c>
      <c r="V125" s="4" t="str">
        <f t="shared" si="0"/>
        <v>Dr. Sirisak Laochankham</v>
      </c>
      <c r="W125" s="2" t="s">
        <v>305</v>
      </c>
      <c r="X125" s="6">
        <v>0</v>
      </c>
      <c r="Y125" s="6">
        <v>0</v>
      </c>
      <c r="Z125" s="2" t="s">
        <v>70</v>
      </c>
      <c r="AA125" s="5"/>
      <c r="AB125" s="5"/>
      <c r="AC125" s="5">
        <v>0.8</v>
      </c>
      <c r="AD125" s="7"/>
      <c r="AE125" s="21" t="str">
        <f ca="1">IFERROR(__xludf.DUMMYFUNCTION("IFERROR(FILTER(Certificate!$B:$B, LOWER(Certificate!$A:$A)=LOWER(TRIM($V125)), (Certificate!$D:$D=""H"") + (Certificate!$D:$D=""HTO"")), """")"),"")</f>
        <v/>
      </c>
      <c r="AF125" s="7"/>
      <c r="AG125" s="7"/>
      <c r="AH125" s="8" t="str">
        <f ca="1">IFERROR(__xludf.DUMMYFUNCTION("IFERROR(FILTER(Certificate!$B:$B, LOWER(Certificate!$A:$A)=LOWER(TRIM($V125)), (Certificate!$D:$D=""TO"") + (Certificate!$D:$D=""HTO"")), """")"),"")</f>
        <v/>
      </c>
      <c r="AI125" s="7"/>
      <c r="AJ125" s="7" t="s">
        <v>216</v>
      </c>
      <c r="AK125" s="8" t="str">
        <f ca="1">IFERROR(__xludf.DUMMYFUNCTION("IFERROR(FILTER(Certificate!$B:$B, Certificate!$A:$A=TRIM($V125), Certificate!$D:$D=""D""), """")"),"")</f>
        <v/>
      </c>
      <c r="AL125" s="2"/>
    </row>
    <row r="126" spans="1:38" ht="13" x14ac:dyDescent="0.15">
      <c r="A126" s="2">
        <v>123</v>
      </c>
      <c r="B126" s="3">
        <v>43617</v>
      </c>
      <c r="C126" s="2" t="s">
        <v>459</v>
      </c>
      <c r="D126" s="2" t="s">
        <v>460</v>
      </c>
      <c r="E126" s="2" t="s">
        <v>461</v>
      </c>
      <c r="F126" s="2" t="s">
        <v>496</v>
      </c>
      <c r="G126" s="2" t="s">
        <v>497</v>
      </c>
      <c r="H126" s="2" t="s">
        <v>498</v>
      </c>
      <c r="J126" s="2" t="s">
        <v>465</v>
      </c>
      <c r="K126" s="2" t="s">
        <v>14</v>
      </c>
      <c r="V126" s="4" t="str">
        <f t="shared" si="0"/>
        <v>Dr. WIMONSIRI SAENGKROD</v>
      </c>
      <c r="W126" s="2" t="s">
        <v>305</v>
      </c>
      <c r="X126" s="6">
        <v>0</v>
      </c>
      <c r="Y126" s="6">
        <v>0</v>
      </c>
      <c r="Z126" s="2" t="s">
        <v>70</v>
      </c>
      <c r="AA126" s="5"/>
      <c r="AB126" s="5"/>
      <c r="AC126" s="5">
        <v>0.8</v>
      </c>
      <c r="AD126" s="7"/>
      <c r="AE126" s="21" t="str">
        <f ca="1">IFERROR(__xludf.DUMMYFUNCTION("IFERROR(FILTER(Certificate!$B:$B, LOWER(Certificate!$A:$A)=LOWER(TRIM($V126)), (Certificate!$D:$D=""H"") + (Certificate!$D:$D=""HTO"")), """")"),"")</f>
        <v/>
      </c>
      <c r="AF126" s="7"/>
      <c r="AG126" s="7"/>
      <c r="AH126" s="8" t="str">
        <f ca="1">IFERROR(__xludf.DUMMYFUNCTION("IFERROR(FILTER(Certificate!$B:$B, LOWER(Certificate!$A:$A)=LOWER(TRIM($V126)), (Certificate!$D:$D=""TO"") + (Certificate!$D:$D=""HTO"")), """")"),"")</f>
        <v/>
      </c>
      <c r="AI126" s="7"/>
      <c r="AJ126" s="7" t="s">
        <v>216</v>
      </c>
      <c r="AK126" s="8" t="str">
        <f ca="1">IFERROR(__xludf.DUMMYFUNCTION("IFERROR(FILTER(Certificate!$B:$B, Certificate!$A:$A=TRIM($V126), Certificate!$D:$D=""D""), """")"),"")</f>
        <v/>
      </c>
      <c r="AL126" s="2"/>
    </row>
    <row r="127" spans="1:38" ht="13" x14ac:dyDescent="0.15">
      <c r="A127" s="2">
        <v>124</v>
      </c>
      <c r="B127" s="3">
        <v>43617</v>
      </c>
      <c r="C127" s="2" t="s">
        <v>459</v>
      </c>
      <c r="D127" s="2" t="s">
        <v>460</v>
      </c>
      <c r="E127" s="2" t="s">
        <v>461</v>
      </c>
      <c r="F127" s="2" t="s">
        <v>499</v>
      </c>
      <c r="G127" s="2" t="s">
        <v>500</v>
      </c>
      <c r="H127" s="2" t="s">
        <v>501</v>
      </c>
      <c r="J127" s="2" t="s">
        <v>465</v>
      </c>
      <c r="K127" s="2" t="s">
        <v>14</v>
      </c>
      <c r="V127" s="4" t="str">
        <f t="shared" si="0"/>
        <v>Charles Ruangthamsing</v>
      </c>
      <c r="W127" s="6">
        <v>0.32</v>
      </c>
      <c r="X127" s="6">
        <v>0</v>
      </c>
      <c r="Y127" s="6">
        <v>0</v>
      </c>
      <c r="Z127" s="2" t="s">
        <v>180</v>
      </c>
      <c r="AA127" s="5"/>
      <c r="AB127" s="5"/>
      <c r="AC127" s="5">
        <v>1</v>
      </c>
      <c r="AD127" s="7"/>
      <c r="AE127" s="21" t="str">
        <f ca="1">IFERROR(__xludf.DUMMYFUNCTION("IFERROR(FILTER(Certificate!$B:$B, LOWER(Certificate!$A:$A)=LOWER(TRIM($V127)), (Certificate!$D:$D=""H"") + (Certificate!$D:$D=""HTO"")), """")"),"")</f>
        <v/>
      </c>
      <c r="AF127" s="7"/>
      <c r="AG127" s="7"/>
      <c r="AH127" s="8" t="str">
        <f ca="1">IFERROR(__xludf.DUMMYFUNCTION("IFERROR(FILTER(Certificate!$B:$B, LOWER(Certificate!$A:$A)=LOWER(TRIM($V127)), (Certificate!$D:$D=""TO"") + (Certificate!$D:$D=""HTO"")), """")"),"")</f>
        <v/>
      </c>
      <c r="AI127" s="7"/>
      <c r="AJ127" s="7" t="s">
        <v>216</v>
      </c>
      <c r="AK127" s="8" t="str">
        <f ca="1">IFERROR(__xludf.DUMMYFUNCTION("IFERROR(FILTER(Certificate!$B:$B, Certificate!$A:$A=TRIM($V127), Certificate!$D:$D=""D""), """")"),"")</f>
        <v/>
      </c>
      <c r="AL127" s="2"/>
    </row>
    <row r="128" spans="1:38" ht="13" x14ac:dyDescent="0.15">
      <c r="A128" s="2">
        <v>125</v>
      </c>
      <c r="B128" s="3">
        <v>43617</v>
      </c>
      <c r="C128" s="2" t="s">
        <v>459</v>
      </c>
      <c r="D128" s="2" t="s">
        <v>460</v>
      </c>
      <c r="E128" s="2" t="s">
        <v>461</v>
      </c>
      <c r="F128" s="2" t="s">
        <v>502</v>
      </c>
      <c r="G128" s="2" t="s">
        <v>503</v>
      </c>
      <c r="H128" s="2" t="s">
        <v>504</v>
      </c>
      <c r="J128" s="2" t="s">
        <v>465</v>
      </c>
      <c r="K128" s="2" t="s">
        <v>14</v>
      </c>
      <c r="V128" s="4" t="str">
        <f t="shared" si="0"/>
        <v>Narongdet Mahasirikul</v>
      </c>
      <c r="W128" s="2" t="s">
        <v>305</v>
      </c>
      <c r="X128" s="6">
        <v>0</v>
      </c>
      <c r="Y128" s="6">
        <v>0</v>
      </c>
      <c r="Z128" s="2" t="s">
        <v>70</v>
      </c>
      <c r="AA128" s="5"/>
      <c r="AB128" s="5"/>
      <c r="AC128" s="5">
        <v>0.8</v>
      </c>
      <c r="AD128" s="7"/>
      <c r="AE128" s="21" t="str">
        <f ca="1">IFERROR(__xludf.DUMMYFUNCTION("IFERROR(FILTER(Certificate!$B:$B, LOWER(Certificate!$A:$A)=LOWER(TRIM($V128)), (Certificate!$D:$D=""H"") + (Certificate!$D:$D=""HTO"")), """")"),"")</f>
        <v/>
      </c>
      <c r="AF128" s="7"/>
      <c r="AG128" s="7"/>
      <c r="AH128" s="8" t="str">
        <f ca="1">IFERROR(__xludf.DUMMYFUNCTION("IFERROR(FILTER(Certificate!$B:$B, LOWER(Certificate!$A:$A)=LOWER(TRIM($V128)), (Certificate!$D:$D=""TO"") + (Certificate!$D:$D=""HTO"")), """")"),"")</f>
        <v/>
      </c>
      <c r="AI128" s="7"/>
      <c r="AJ128" s="7" t="s">
        <v>216</v>
      </c>
      <c r="AK128" s="8" t="str">
        <f ca="1">IFERROR(__xludf.DUMMYFUNCTION("IFERROR(FILTER(Certificate!$B:$B, Certificate!$A:$A=TRIM($V128), Certificate!$D:$D=""D""), """")"),"")</f>
        <v/>
      </c>
      <c r="AL128" s="2"/>
    </row>
    <row r="129" spans="1:38" ht="13" x14ac:dyDescent="0.15">
      <c r="A129" s="2">
        <v>126</v>
      </c>
      <c r="B129" s="3">
        <v>43617</v>
      </c>
      <c r="C129" s="2" t="s">
        <v>459</v>
      </c>
      <c r="D129" s="2" t="s">
        <v>460</v>
      </c>
      <c r="E129" s="2" t="s">
        <v>461</v>
      </c>
      <c r="F129" s="2" t="s">
        <v>505</v>
      </c>
      <c r="G129" s="2" t="s">
        <v>506</v>
      </c>
      <c r="H129" s="2" t="s">
        <v>507</v>
      </c>
      <c r="J129" s="2" t="s">
        <v>465</v>
      </c>
      <c r="K129" s="2" t="s">
        <v>14</v>
      </c>
      <c r="V129" s="4" t="str">
        <f t="shared" si="0"/>
        <v>Nishapan Intarapanich</v>
      </c>
      <c r="W129" s="6">
        <v>0.97</v>
      </c>
      <c r="X129" s="6">
        <v>0</v>
      </c>
      <c r="Y129" s="6">
        <v>0</v>
      </c>
      <c r="Z129" s="2" t="s">
        <v>70</v>
      </c>
      <c r="AA129" s="5"/>
      <c r="AB129" s="5"/>
      <c r="AC129" s="5">
        <v>1</v>
      </c>
      <c r="AD129" s="7"/>
      <c r="AE129" s="21" t="str">
        <f ca="1">IFERROR(__xludf.DUMMYFUNCTION("IFERROR(FILTER(Certificate!$B:$B, LOWER(Certificate!$A:$A)=LOWER(TRIM($V129)), (Certificate!$D:$D=""H"") + (Certificate!$D:$D=""HTO"")), """")"),"")</f>
        <v/>
      </c>
      <c r="AF129" s="7"/>
      <c r="AG129" s="7"/>
      <c r="AH129" s="8" t="str">
        <f ca="1">IFERROR(__xludf.DUMMYFUNCTION("IFERROR(FILTER(Certificate!$B:$B, LOWER(Certificate!$A:$A)=LOWER(TRIM($V129)), (Certificate!$D:$D=""TO"") + (Certificate!$D:$D=""HTO"")), """")"),"")</f>
        <v/>
      </c>
      <c r="AI129" s="7"/>
      <c r="AJ129" s="7" t="s">
        <v>216</v>
      </c>
      <c r="AK129" s="8" t="str">
        <f ca="1">IFERROR(__xludf.DUMMYFUNCTION("IFERROR(FILTER(Certificate!$B:$B, Certificate!$A:$A=TRIM($V129), Certificate!$D:$D=""D""), """")"),"")</f>
        <v/>
      </c>
      <c r="AL129" s="2"/>
    </row>
    <row r="130" spans="1:38" ht="13" x14ac:dyDescent="0.15">
      <c r="A130" s="2">
        <v>127</v>
      </c>
      <c r="B130" s="3">
        <v>43617</v>
      </c>
      <c r="C130" s="2" t="s">
        <v>459</v>
      </c>
      <c r="D130" s="2" t="s">
        <v>460</v>
      </c>
      <c r="E130" s="2" t="s">
        <v>461</v>
      </c>
      <c r="F130" s="2" t="s">
        <v>508</v>
      </c>
      <c r="G130" s="2" t="s">
        <v>509</v>
      </c>
      <c r="H130" s="2" t="s">
        <v>510</v>
      </c>
      <c r="J130" s="2" t="s">
        <v>465</v>
      </c>
      <c r="K130" s="2" t="s">
        <v>14</v>
      </c>
      <c r="V130" s="4" t="str">
        <f t="shared" si="0"/>
        <v>Sanchai Kiatsongchai</v>
      </c>
      <c r="W130" s="2" t="s">
        <v>305</v>
      </c>
      <c r="X130" s="6">
        <v>0</v>
      </c>
      <c r="Y130" s="6">
        <v>0</v>
      </c>
      <c r="Z130" s="2" t="s">
        <v>70</v>
      </c>
      <c r="AA130" s="5"/>
      <c r="AB130" s="5"/>
      <c r="AC130" s="5">
        <v>0.93</v>
      </c>
      <c r="AD130" s="7"/>
      <c r="AE130" s="21" t="str">
        <f ca="1">IFERROR(__xludf.DUMMYFUNCTION("IFERROR(FILTER(Certificate!$B:$B, LOWER(Certificate!$A:$A)=LOWER(TRIM($V130)), (Certificate!$D:$D=""H"") + (Certificate!$D:$D=""HTO"")), """")"),"")</f>
        <v/>
      </c>
      <c r="AF130" s="7"/>
      <c r="AG130" s="7"/>
      <c r="AH130" s="8" t="str">
        <f ca="1">IFERROR(__xludf.DUMMYFUNCTION("IFERROR(FILTER(Certificate!$B:$B, LOWER(Certificate!$A:$A)=LOWER(TRIM($V130)), (Certificate!$D:$D=""TO"") + (Certificate!$D:$D=""HTO"")), """")"),"")</f>
        <v/>
      </c>
      <c r="AI130" s="7"/>
      <c r="AJ130" s="7" t="s">
        <v>216</v>
      </c>
      <c r="AK130" s="8" t="str">
        <f ca="1">IFERROR(__xludf.DUMMYFUNCTION("IFERROR(FILTER(Certificate!$B:$B, Certificate!$A:$A=TRIM($V130), Certificate!$D:$D=""D""), """")"),"")</f>
        <v/>
      </c>
      <c r="AL130" s="2"/>
    </row>
    <row r="131" spans="1:38" ht="13" x14ac:dyDescent="0.15">
      <c r="A131" s="2">
        <v>128</v>
      </c>
      <c r="B131" s="3">
        <v>43617</v>
      </c>
      <c r="C131" s="2" t="s">
        <v>459</v>
      </c>
      <c r="D131" s="2" t="s">
        <v>460</v>
      </c>
      <c r="E131" s="2" t="s">
        <v>461</v>
      </c>
      <c r="F131" s="2" t="s">
        <v>511</v>
      </c>
      <c r="G131" s="2" t="s">
        <v>512</v>
      </c>
      <c r="H131" s="2" t="s">
        <v>513</v>
      </c>
      <c r="J131" s="2" t="s">
        <v>465</v>
      </c>
      <c r="K131" s="2" t="s">
        <v>14</v>
      </c>
      <c r="V131" s="4" t="str">
        <f t="shared" si="0"/>
        <v>Warakorn Jainoi</v>
      </c>
      <c r="W131" s="2" t="s">
        <v>305</v>
      </c>
      <c r="X131" s="6">
        <v>0</v>
      </c>
      <c r="Y131" s="6">
        <v>0</v>
      </c>
      <c r="Z131" s="2" t="s">
        <v>70</v>
      </c>
      <c r="AA131" s="5"/>
      <c r="AB131" s="5"/>
      <c r="AC131" s="5">
        <v>0.76</v>
      </c>
      <c r="AD131" s="7"/>
      <c r="AE131" s="21" t="str">
        <f ca="1">IFERROR(__xludf.DUMMYFUNCTION("IFERROR(FILTER(Certificate!$B:$B, LOWER(Certificate!$A:$A)=LOWER(TRIM($V131)), (Certificate!$D:$D=""H"") + (Certificate!$D:$D=""HTO"")), """")"),"")</f>
        <v/>
      </c>
      <c r="AF131" s="7"/>
      <c r="AG131" s="7"/>
      <c r="AH131" s="8" t="str">
        <f ca="1">IFERROR(__xludf.DUMMYFUNCTION("IFERROR(FILTER(Certificate!$B:$B, LOWER(Certificate!$A:$A)=LOWER(TRIM($V131)), (Certificate!$D:$D=""TO"") + (Certificate!$D:$D=""HTO"")), """")"),"")</f>
        <v/>
      </c>
      <c r="AI131" s="7"/>
      <c r="AJ131" s="7" t="s">
        <v>216</v>
      </c>
      <c r="AK131" s="8" t="str">
        <f ca="1">IFERROR(__xludf.DUMMYFUNCTION("IFERROR(FILTER(Certificate!$B:$B, Certificate!$A:$A=TRIM($V131), Certificate!$D:$D=""D""), """")"),"")</f>
        <v/>
      </c>
      <c r="AL131" s="2"/>
    </row>
    <row r="132" spans="1:38" ht="13" x14ac:dyDescent="0.15">
      <c r="A132" s="2">
        <v>129</v>
      </c>
      <c r="B132" s="3">
        <v>43617</v>
      </c>
      <c r="C132" s="2" t="s">
        <v>459</v>
      </c>
      <c r="D132" s="2" t="s">
        <v>460</v>
      </c>
      <c r="E132" s="2" t="s">
        <v>461</v>
      </c>
      <c r="F132" s="2" t="s">
        <v>514</v>
      </c>
      <c r="G132" s="2" t="s">
        <v>515</v>
      </c>
      <c r="H132" s="2" t="s">
        <v>516</v>
      </c>
      <c r="J132" s="2" t="s">
        <v>465</v>
      </c>
      <c r="K132" s="2" t="s">
        <v>14</v>
      </c>
      <c r="V132" s="4" t="str">
        <f t="shared" si="0"/>
        <v>Anucha Wilaikaew</v>
      </c>
      <c r="W132" s="2" t="s">
        <v>305</v>
      </c>
      <c r="X132" s="6">
        <v>0</v>
      </c>
      <c r="Y132" s="6">
        <v>0</v>
      </c>
      <c r="Z132" s="2" t="s">
        <v>70</v>
      </c>
      <c r="AA132" s="5"/>
      <c r="AB132" s="5"/>
      <c r="AC132" s="5">
        <v>0.76</v>
      </c>
      <c r="AD132" s="7"/>
      <c r="AE132" s="21" t="str">
        <f ca="1">IFERROR(__xludf.DUMMYFUNCTION("IFERROR(FILTER(Certificate!$B:$B, LOWER(Certificate!$A:$A)=LOWER(TRIM($V132)), (Certificate!$D:$D=""H"") + (Certificate!$D:$D=""HTO"")), """")"),"")</f>
        <v/>
      </c>
      <c r="AF132" s="7"/>
      <c r="AG132" s="7"/>
      <c r="AH132" s="8" t="str">
        <f ca="1">IFERROR(__xludf.DUMMYFUNCTION("IFERROR(FILTER(Certificate!$B:$B, LOWER(Certificate!$A:$A)=LOWER(TRIM($V132)), (Certificate!$D:$D=""TO"") + (Certificate!$D:$D=""HTO"")), """")"),"")</f>
        <v/>
      </c>
      <c r="AI132" s="7"/>
      <c r="AJ132" s="7" t="s">
        <v>216</v>
      </c>
      <c r="AK132" s="8" t="str">
        <f ca="1">IFERROR(__xludf.DUMMYFUNCTION("IFERROR(FILTER(Certificate!$B:$B, Certificate!$A:$A=TRIM($V132), Certificate!$D:$D=""D""), """")"),"")</f>
        <v/>
      </c>
      <c r="AL132" s="2"/>
    </row>
    <row r="133" spans="1:38" ht="13" x14ac:dyDescent="0.15">
      <c r="A133" s="2">
        <v>130</v>
      </c>
      <c r="B133" s="3">
        <v>43617</v>
      </c>
      <c r="C133" s="2" t="s">
        <v>459</v>
      </c>
      <c r="D133" s="2" t="s">
        <v>460</v>
      </c>
      <c r="E133" s="2" t="s">
        <v>461</v>
      </c>
      <c r="F133" s="2" t="s">
        <v>517</v>
      </c>
      <c r="G133" s="2" t="s">
        <v>518</v>
      </c>
      <c r="H133" s="2" t="s">
        <v>519</v>
      </c>
      <c r="J133" s="2" t="s">
        <v>465</v>
      </c>
      <c r="K133" s="2" t="s">
        <v>14</v>
      </c>
      <c r="V133" s="4" t="str">
        <f t="shared" si="0"/>
        <v>Yanin Thongmak</v>
      </c>
      <c r="W133" s="2" t="s">
        <v>305</v>
      </c>
      <c r="X133" s="6">
        <v>0</v>
      </c>
      <c r="Y133" s="6">
        <v>0</v>
      </c>
      <c r="Z133" s="2" t="s">
        <v>70</v>
      </c>
      <c r="AA133" s="5"/>
      <c r="AB133" s="5"/>
      <c r="AC133" s="5">
        <v>0.94</v>
      </c>
      <c r="AD133" s="7"/>
      <c r="AE133" s="21" t="str">
        <f ca="1">IFERROR(__xludf.DUMMYFUNCTION("IFERROR(FILTER(Certificate!$B:$B, LOWER(Certificate!$A:$A)=LOWER(TRIM($V133)), (Certificate!$D:$D=""H"") + (Certificate!$D:$D=""HTO"")), """")"),"")</f>
        <v/>
      </c>
      <c r="AF133" s="7"/>
      <c r="AG133" s="7"/>
      <c r="AH133" s="8" t="str">
        <f ca="1">IFERROR(__xludf.DUMMYFUNCTION("IFERROR(FILTER(Certificate!$B:$B, LOWER(Certificate!$A:$A)=LOWER(TRIM($V133)), (Certificate!$D:$D=""TO"") + (Certificate!$D:$D=""HTO"")), """")"),"")</f>
        <v/>
      </c>
      <c r="AI133" s="7"/>
      <c r="AJ133" s="7" t="s">
        <v>216</v>
      </c>
      <c r="AK133" s="8" t="str">
        <f ca="1">IFERROR(__xludf.DUMMYFUNCTION("IFERROR(FILTER(Certificate!$B:$B, Certificate!$A:$A=TRIM($V133), Certificate!$D:$D=""D""), """")"),"")</f>
        <v/>
      </c>
      <c r="AL133" s="2"/>
    </row>
    <row r="134" spans="1:38" ht="13" x14ac:dyDescent="0.15">
      <c r="A134" s="2">
        <v>131</v>
      </c>
      <c r="B134" s="3">
        <v>43617</v>
      </c>
      <c r="C134" s="2" t="s">
        <v>459</v>
      </c>
      <c r="D134" s="2" t="s">
        <v>460</v>
      </c>
      <c r="E134" s="2" t="s">
        <v>461</v>
      </c>
      <c r="F134" s="2" t="s">
        <v>520</v>
      </c>
      <c r="G134" s="2" t="s">
        <v>521</v>
      </c>
      <c r="H134" s="2" t="s">
        <v>522</v>
      </c>
      <c r="J134" s="2" t="s">
        <v>465</v>
      </c>
      <c r="K134" s="2" t="s">
        <v>14</v>
      </c>
      <c r="V134" s="4" t="str">
        <f t="shared" si="0"/>
        <v>Vanlop Thathong</v>
      </c>
      <c r="W134" s="2" t="s">
        <v>305</v>
      </c>
      <c r="X134" s="6">
        <v>0</v>
      </c>
      <c r="Y134" s="6">
        <v>0</v>
      </c>
      <c r="Z134" s="2" t="s">
        <v>70</v>
      </c>
      <c r="AA134" s="5"/>
      <c r="AB134" s="5"/>
      <c r="AC134" s="5">
        <v>0.93</v>
      </c>
      <c r="AD134" s="7"/>
      <c r="AE134" s="21" t="str">
        <f ca="1">IFERROR(__xludf.DUMMYFUNCTION("IFERROR(FILTER(Certificate!$B:$B, LOWER(Certificate!$A:$A)=LOWER(TRIM($V134)), (Certificate!$D:$D=""H"") + (Certificate!$D:$D=""HTO"")), """")"),"")</f>
        <v/>
      </c>
      <c r="AF134" s="7"/>
      <c r="AG134" s="7"/>
      <c r="AH134" s="8" t="str">
        <f ca="1">IFERROR(__xludf.DUMMYFUNCTION("IFERROR(FILTER(Certificate!$B:$B, LOWER(Certificate!$A:$A)=LOWER(TRIM($V134)), (Certificate!$D:$D=""TO"") + (Certificate!$D:$D=""HTO"")), """")"),"")</f>
        <v/>
      </c>
      <c r="AI134" s="7"/>
      <c r="AJ134" s="7" t="s">
        <v>216</v>
      </c>
      <c r="AK134" s="8" t="str">
        <f ca="1">IFERROR(__xludf.DUMMYFUNCTION("IFERROR(FILTER(Certificate!$B:$B, Certificate!$A:$A=TRIM($V134), Certificate!$D:$D=""D""), """")"),"")</f>
        <v/>
      </c>
      <c r="AL134" s="2"/>
    </row>
    <row r="135" spans="1:38" ht="13" x14ac:dyDescent="0.15">
      <c r="A135" s="2">
        <v>132</v>
      </c>
      <c r="B135" s="3">
        <v>43617</v>
      </c>
      <c r="C135" s="2" t="s">
        <v>459</v>
      </c>
      <c r="D135" s="2" t="s">
        <v>460</v>
      </c>
      <c r="E135" s="2" t="s">
        <v>461</v>
      </c>
      <c r="F135" s="2" t="s">
        <v>523</v>
      </c>
      <c r="G135" s="2" t="s">
        <v>524</v>
      </c>
      <c r="H135" s="2" t="s">
        <v>525</v>
      </c>
      <c r="J135" s="2" t="s">
        <v>465</v>
      </c>
      <c r="K135" s="2" t="s">
        <v>14</v>
      </c>
      <c r="V135" s="4" t="str">
        <f t="shared" si="0"/>
        <v>Dr.Sivathida Phumiworramunee</v>
      </c>
      <c r="W135" s="6">
        <v>0.3</v>
      </c>
      <c r="X135" s="6">
        <v>0</v>
      </c>
      <c r="Y135" s="6">
        <v>0</v>
      </c>
      <c r="Z135" s="2" t="s">
        <v>180</v>
      </c>
      <c r="AA135" s="5"/>
      <c r="AB135" s="5"/>
      <c r="AC135" s="5">
        <v>0.64</v>
      </c>
      <c r="AD135" s="7"/>
      <c r="AE135" s="21" t="str">
        <f ca="1">IFERROR(__xludf.DUMMYFUNCTION("IFERROR(FILTER(Certificate!$B:$B, LOWER(Certificate!$A:$A)=LOWER(TRIM($V135)), (Certificate!$D:$D=""H"") + (Certificate!$D:$D=""HTO"")), """")"),"")</f>
        <v/>
      </c>
      <c r="AF135" s="7"/>
      <c r="AG135" s="7"/>
      <c r="AH135" s="8" t="str">
        <f ca="1">IFERROR(__xludf.DUMMYFUNCTION("IFERROR(FILTER(Certificate!$B:$B, LOWER(Certificate!$A:$A)=LOWER(TRIM($V135)), (Certificate!$D:$D=""TO"") + (Certificate!$D:$D=""HTO"")), """")"),"")</f>
        <v/>
      </c>
      <c r="AI135" s="7"/>
      <c r="AJ135" s="7" t="s">
        <v>475</v>
      </c>
      <c r="AK135" s="8" t="str">
        <f ca="1">IFERROR(__xludf.DUMMYFUNCTION("IFERROR(FILTER(Certificate!$B:$B, Certificate!$A:$A=TRIM($V135), Certificate!$D:$D=""D""), """")"),"")</f>
        <v/>
      </c>
      <c r="AL135" s="2"/>
    </row>
    <row r="136" spans="1:38" ht="13" x14ac:dyDescent="0.15">
      <c r="A136" s="2">
        <v>133</v>
      </c>
      <c r="B136" s="3">
        <v>43617</v>
      </c>
      <c r="C136" s="2" t="s">
        <v>459</v>
      </c>
      <c r="D136" s="2" t="s">
        <v>460</v>
      </c>
      <c r="E136" s="2" t="s">
        <v>461</v>
      </c>
      <c r="F136" s="2" t="s">
        <v>526</v>
      </c>
      <c r="G136" s="2" t="s">
        <v>527</v>
      </c>
      <c r="H136" s="2" t="s">
        <v>528</v>
      </c>
      <c r="J136" s="2" t="s">
        <v>465</v>
      </c>
      <c r="K136" s="2" t="s">
        <v>14</v>
      </c>
      <c r="V136" s="4" t="str">
        <f t="shared" si="0"/>
        <v>Vanarat Boontum</v>
      </c>
      <c r="W136" s="6">
        <v>0</v>
      </c>
      <c r="X136" s="6">
        <v>0</v>
      </c>
      <c r="Y136" s="6">
        <v>0</v>
      </c>
      <c r="Z136" s="2" t="s">
        <v>180</v>
      </c>
      <c r="AA136" s="5"/>
      <c r="AB136" s="5"/>
      <c r="AC136" s="5">
        <v>0.65</v>
      </c>
      <c r="AD136" s="7"/>
      <c r="AE136" s="21" t="str">
        <f ca="1">IFERROR(__xludf.DUMMYFUNCTION("IFERROR(FILTER(Certificate!$B:$B, LOWER(Certificate!$A:$A)=LOWER(TRIM($V136)), (Certificate!$D:$D=""H"") + (Certificate!$D:$D=""HTO"")), """")"),"")</f>
        <v/>
      </c>
      <c r="AF136" s="7"/>
      <c r="AG136" s="7"/>
      <c r="AH136" s="8" t="str">
        <f ca="1">IFERROR(__xludf.DUMMYFUNCTION("IFERROR(FILTER(Certificate!$B:$B, LOWER(Certificate!$A:$A)=LOWER(TRIM($V136)), (Certificate!$D:$D=""TO"") + (Certificate!$D:$D=""HTO"")), """")"),"")</f>
        <v/>
      </c>
      <c r="AI136" s="7"/>
      <c r="AJ136" s="7" t="s">
        <v>475</v>
      </c>
      <c r="AK136" s="8" t="str">
        <f ca="1">IFERROR(__xludf.DUMMYFUNCTION("IFERROR(FILTER(Certificate!$B:$B, Certificate!$A:$A=TRIM($V136), Certificate!$D:$D=""D""), """")"),"")</f>
        <v/>
      </c>
      <c r="AL136" s="2"/>
    </row>
    <row r="137" spans="1:38" ht="13" x14ac:dyDescent="0.15">
      <c r="A137" s="2">
        <v>134</v>
      </c>
      <c r="B137" s="3">
        <v>43617</v>
      </c>
      <c r="C137" s="2" t="s">
        <v>459</v>
      </c>
      <c r="D137" s="2" t="s">
        <v>460</v>
      </c>
      <c r="E137" s="2" t="s">
        <v>461</v>
      </c>
      <c r="F137" s="2" t="s">
        <v>529</v>
      </c>
      <c r="G137" s="2" t="s">
        <v>530</v>
      </c>
      <c r="H137" s="2" t="s">
        <v>531</v>
      </c>
      <c r="J137" s="2" t="s">
        <v>465</v>
      </c>
      <c r="K137" s="2" t="s">
        <v>14</v>
      </c>
      <c r="V137" s="4" t="str">
        <f t="shared" si="0"/>
        <v>Dr.Promchira Chaola</v>
      </c>
      <c r="W137" s="2" t="s">
        <v>305</v>
      </c>
      <c r="X137" s="6">
        <v>0</v>
      </c>
      <c r="Y137" s="6">
        <v>0</v>
      </c>
      <c r="Z137" s="2" t="s">
        <v>70</v>
      </c>
      <c r="AA137" s="5"/>
      <c r="AB137" s="5"/>
      <c r="AC137" s="5">
        <v>0.64</v>
      </c>
      <c r="AD137" s="7"/>
      <c r="AE137" s="21" t="str">
        <f ca="1">IFERROR(__xludf.DUMMYFUNCTION("IFERROR(FILTER(Certificate!$B:$B, LOWER(Certificate!$A:$A)=LOWER(TRIM($V137)), (Certificate!$D:$D=""H"") + (Certificate!$D:$D=""HTO"")), """")"),"")</f>
        <v/>
      </c>
      <c r="AF137" s="7"/>
      <c r="AG137" s="7"/>
      <c r="AH137" s="8" t="str">
        <f ca="1">IFERROR(__xludf.DUMMYFUNCTION("IFERROR(FILTER(Certificate!$B:$B, LOWER(Certificate!$A:$A)=LOWER(TRIM($V137)), (Certificate!$D:$D=""TO"") + (Certificate!$D:$D=""HTO"")), """")"),"")</f>
        <v/>
      </c>
      <c r="AI137" s="7"/>
      <c r="AJ137" s="7" t="s">
        <v>532</v>
      </c>
      <c r="AK137" s="8" t="str">
        <f ca="1">IFERROR(__xludf.DUMMYFUNCTION("IFERROR(FILTER(Certificate!$B:$B, Certificate!$A:$A=TRIM($V137), Certificate!$D:$D=""D""), """")"),"")</f>
        <v/>
      </c>
      <c r="AL137" s="2"/>
    </row>
    <row r="138" spans="1:38" ht="13" x14ac:dyDescent="0.15">
      <c r="A138" s="2">
        <v>135</v>
      </c>
      <c r="B138" s="3">
        <v>43617</v>
      </c>
      <c r="C138" s="2" t="s">
        <v>459</v>
      </c>
      <c r="D138" s="2" t="s">
        <v>460</v>
      </c>
      <c r="E138" s="2" t="s">
        <v>461</v>
      </c>
      <c r="F138" s="2" t="s">
        <v>533</v>
      </c>
      <c r="G138" s="2" t="s">
        <v>534</v>
      </c>
      <c r="H138" s="2" t="s">
        <v>535</v>
      </c>
      <c r="J138" s="2" t="s">
        <v>465</v>
      </c>
      <c r="K138" s="2" t="s">
        <v>14</v>
      </c>
      <c r="V138" s="4" t="str">
        <f t="shared" si="0"/>
        <v>Chanissra Phetpisatsak</v>
      </c>
      <c r="W138" s="2" t="s">
        <v>305</v>
      </c>
      <c r="X138" s="6">
        <v>0</v>
      </c>
      <c r="Y138" s="6">
        <v>0</v>
      </c>
      <c r="Z138" s="2" t="s">
        <v>70</v>
      </c>
      <c r="AA138" s="5"/>
      <c r="AB138" s="5"/>
      <c r="AC138" s="5">
        <v>0.67</v>
      </c>
      <c r="AD138" s="7"/>
      <c r="AE138" s="21" t="str">
        <f ca="1">IFERROR(__xludf.DUMMYFUNCTION("IFERROR(FILTER(Certificate!$B:$B, LOWER(Certificate!$A:$A)=LOWER(TRIM($V138)), (Certificate!$D:$D=""H"") + (Certificate!$D:$D=""HTO"")), """")"),"")</f>
        <v/>
      </c>
      <c r="AF138" s="7"/>
      <c r="AG138" s="7"/>
      <c r="AH138" s="8" t="str">
        <f ca="1">IFERROR(__xludf.DUMMYFUNCTION("IFERROR(FILTER(Certificate!$B:$B, LOWER(Certificate!$A:$A)=LOWER(TRIM($V138)), (Certificate!$D:$D=""TO"") + (Certificate!$D:$D=""HTO"")), """")"),"")</f>
        <v/>
      </c>
      <c r="AI138" s="7"/>
      <c r="AJ138" s="7" t="s">
        <v>532</v>
      </c>
      <c r="AK138" s="8" t="str">
        <f ca="1">IFERROR(__xludf.DUMMYFUNCTION("IFERROR(FILTER(Certificate!$B:$B, Certificate!$A:$A=TRIM($V138), Certificate!$D:$D=""D""), """")"),"")</f>
        <v/>
      </c>
      <c r="AL138" s="2"/>
    </row>
    <row r="139" spans="1:38" ht="13" x14ac:dyDescent="0.15">
      <c r="A139" s="2">
        <v>136</v>
      </c>
      <c r="B139" s="3">
        <v>43617</v>
      </c>
      <c r="C139" s="2" t="s">
        <v>459</v>
      </c>
      <c r="D139" s="2" t="s">
        <v>460</v>
      </c>
      <c r="E139" s="2" t="s">
        <v>461</v>
      </c>
      <c r="F139" s="2" t="s">
        <v>536</v>
      </c>
      <c r="G139" s="2" t="s">
        <v>537</v>
      </c>
      <c r="H139" s="2" t="s">
        <v>538</v>
      </c>
      <c r="J139" s="2" t="s">
        <v>465</v>
      </c>
      <c r="K139" s="2" t="s">
        <v>14</v>
      </c>
      <c r="V139" s="4" t="str">
        <f t="shared" si="0"/>
        <v>Tarika Rattanasopa</v>
      </c>
      <c r="W139" s="2" t="s">
        <v>305</v>
      </c>
      <c r="X139" s="6">
        <v>0</v>
      </c>
      <c r="Y139" s="6">
        <v>0</v>
      </c>
      <c r="Z139" s="2" t="s">
        <v>70</v>
      </c>
      <c r="AA139" s="5"/>
      <c r="AB139" s="5"/>
      <c r="AC139" s="5">
        <v>0.63</v>
      </c>
      <c r="AD139" s="7"/>
      <c r="AE139" s="21" t="str">
        <f ca="1">IFERROR(__xludf.DUMMYFUNCTION("IFERROR(FILTER(Certificate!$B:$B, LOWER(Certificate!$A:$A)=LOWER(TRIM($V139)), (Certificate!$D:$D=""H"") + (Certificate!$D:$D=""HTO"")), """")"),"")</f>
        <v/>
      </c>
      <c r="AF139" s="7"/>
      <c r="AG139" s="7"/>
      <c r="AH139" s="8" t="str">
        <f ca="1">IFERROR(__xludf.DUMMYFUNCTION("IFERROR(FILTER(Certificate!$B:$B, LOWER(Certificate!$A:$A)=LOWER(TRIM($V139)), (Certificate!$D:$D=""TO"") + (Certificate!$D:$D=""HTO"")), """")"),"")</f>
        <v/>
      </c>
      <c r="AI139" s="7"/>
      <c r="AJ139" s="7" t="s">
        <v>532</v>
      </c>
      <c r="AK139" s="8" t="str">
        <f ca="1">IFERROR(__xludf.DUMMYFUNCTION("IFERROR(FILTER(Certificate!$B:$B, Certificate!$A:$A=TRIM($V139), Certificate!$D:$D=""D""), """")"),"")</f>
        <v/>
      </c>
      <c r="AL139" s="2"/>
    </row>
    <row r="140" spans="1:38" ht="13" x14ac:dyDescent="0.15">
      <c r="A140" s="2">
        <v>137</v>
      </c>
      <c r="B140" s="3">
        <v>43617</v>
      </c>
      <c r="C140" s="2" t="s">
        <v>459</v>
      </c>
      <c r="D140" s="2" t="s">
        <v>460</v>
      </c>
      <c r="E140" s="2" t="s">
        <v>461</v>
      </c>
      <c r="F140" s="2" t="s">
        <v>539</v>
      </c>
      <c r="G140" s="2" t="s">
        <v>540</v>
      </c>
      <c r="H140" s="2" t="s">
        <v>541</v>
      </c>
      <c r="J140" s="2" t="s">
        <v>465</v>
      </c>
      <c r="K140" s="2" t="s">
        <v>14</v>
      </c>
      <c r="V140" s="4" t="str">
        <f t="shared" si="0"/>
        <v>Krittipat Pitchayadejanant</v>
      </c>
      <c r="W140" s="6">
        <v>0.7</v>
      </c>
      <c r="X140" s="6">
        <v>0</v>
      </c>
      <c r="Y140" s="6">
        <v>0</v>
      </c>
      <c r="Z140" s="2" t="s">
        <v>180</v>
      </c>
      <c r="AA140" s="5"/>
      <c r="AB140" s="5"/>
      <c r="AC140" s="5">
        <v>0.96</v>
      </c>
      <c r="AD140" s="7"/>
      <c r="AE140" s="21" t="str">
        <f ca="1">IFERROR(__xludf.DUMMYFUNCTION("IFERROR(FILTER(Certificate!$B:$B, LOWER(Certificate!$A:$A)=LOWER(TRIM($V140)), (Certificate!$D:$D=""H"") + (Certificate!$D:$D=""HTO"")), """")"),"")</f>
        <v/>
      </c>
      <c r="AF140" s="7"/>
      <c r="AG140" s="7"/>
      <c r="AH140" s="8" t="str">
        <f ca="1">IFERROR(__xludf.DUMMYFUNCTION("IFERROR(FILTER(Certificate!$B:$B, LOWER(Certificate!$A:$A)=LOWER(TRIM($V140)), (Certificate!$D:$D=""TO"") + (Certificate!$D:$D=""HTO"")), """")"),"")</f>
        <v/>
      </c>
      <c r="AI140" s="7"/>
      <c r="AJ140" s="7" t="s">
        <v>216</v>
      </c>
      <c r="AK140" s="8" t="str">
        <f ca="1">IFERROR(__xludf.DUMMYFUNCTION("IFERROR(FILTER(Certificate!$B:$B, Certificate!$A:$A=TRIM($V140), Certificate!$D:$D=""D""), """")"),"")</f>
        <v/>
      </c>
      <c r="AL140" s="2"/>
    </row>
    <row r="141" spans="1:38" ht="13" x14ac:dyDescent="0.15">
      <c r="A141" s="2">
        <v>138</v>
      </c>
      <c r="B141" s="3">
        <v>43617</v>
      </c>
      <c r="C141" s="2" t="s">
        <v>459</v>
      </c>
      <c r="D141" s="2" t="s">
        <v>460</v>
      </c>
      <c r="E141" s="2" t="s">
        <v>461</v>
      </c>
      <c r="F141" s="2" t="s">
        <v>542</v>
      </c>
      <c r="G141" s="2" t="s">
        <v>543</v>
      </c>
      <c r="H141" s="2" t="s">
        <v>544</v>
      </c>
      <c r="J141" s="2" t="s">
        <v>465</v>
      </c>
      <c r="K141" s="2" t="s">
        <v>14</v>
      </c>
      <c r="V141" s="4" t="str">
        <f t="shared" si="0"/>
        <v>Parinya Nakpathom</v>
      </c>
      <c r="W141" s="6">
        <v>0.54</v>
      </c>
      <c r="X141" s="6">
        <v>0</v>
      </c>
      <c r="Y141" s="6">
        <v>0</v>
      </c>
      <c r="Z141" s="2" t="s">
        <v>180</v>
      </c>
      <c r="AA141" s="5"/>
      <c r="AB141" s="5"/>
      <c r="AC141" s="5">
        <v>0.95</v>
      </c>
      <c r="AD141" s="7"/>
      <c r="AE141" s="21" t="str">
        <f ca="1">IFERROR(__xludf.DUMMYFUNCTION("IFERROR(FILTER(Certificate!$B:$B, LOWER(Certificate!$A:$A)=LOWER(TRIM($V141)), (Certificate!$D:$D=""H"") + (Certificate!$D:$D=""HTO"")), """")"),"")</f>
        <v/>
      </c>
      <c r="AF141" s="7"/>
      <c r="AG141" s="7"/>
      <c r="AH141" s="8" t="str">
        <f ca="1">IFERROR(__xludf.DUMMYFUNCTION("IFERROR(FILTER(Certificate!$B:$B, LOWER(Certificate!$A:$A)=LOWER(TRIM($V141)), (Certificate!$D:$D=""TO"") + (Certificate!$D:$D=""HTO"")), """")"),"")</f>
        <v/>
      </c>
      <c r="AI141" s="7"/>
      <c r="AJ141" s="7" t="s">
        <v>216</v>
      </c>
      <c r="AK141" s="8" t="str">
        <f ca="1">IFERROR(__xludf.DUMMYFUNCTION("IFERROR(FILTER(Certificate!$B:$B, Certificate!$A:$A=TRIM($V141), Certificate!$D:$D=""D""), """")"),"")</f>
        <v/>
      </c>
      <c r="AL141" s="2"/>
    </row>
    <row r="142" spans="1:38" ht="13" x14ac:dyDescent="0.15">
      <c r="A142" s="2">
        <v>139</v>
      </c>
      <c r="B142" s="3">
        <v>43617</v>
      </c>
      <c r="C142" s="2" t="s">
        <v>459</v>
      </c>
      <c r="D142" s="2" t="s">
        <v>460</v>
      </c>
      <c r="E142" s="2" t="s">
        <v>461</v>
      </c>
      <c r="F142" s="2" t="s">
        <v>545</v>
      </c>
      <c r="G142" s="2" t="s">
        <v>546</v>
      </c>
      <c r="H142" s="2" t="s">
        <v>547</v>
      </c>
      <c r="J142" s="2" t="s">
        <v>465</v>
      </c>
      <c r="K142" s="2" t="s">
        <v>14</v>
      </c>
      <c r="V142" s="4" t="str">
        <f t="shared" si="0"/>
        <v>Sermsit Soisodsri</v>
      </c>
      <c r="W142" s="2" t="s">
        <v>305</v>
      </c>
      <c r="X142" s="6">
        <v>0</v>
      </c>
      <c r="Y142" s="6">
        <v>0</v>
      </c>
      <c r="Z142" s="2" t="s">
        <v>70</v>
      </c>
      <c r="AA142" s="5"/>
      <c r="AB142" s="5"/>
      <c r="AC142" s="5">
        <v>0.76</v>
      </c>
      <c r="AD142" s="7"/>
      <c r="AE142" s="21" t="str">
        <f ca="1">IFERROR(__xludf.DUMMYFUNCTION("IFERROR(FILTER(Certificate!$B:$B, LOWER(Certificate!$A:$A)=LOWER(TRIM($V142)), (Certificate!$D:$D=""H"") + (Certificate!$D:$D=""HTO"")), """")"),"")</f>
        <v/>
      </c>
      <c r="AF142" s="7"/>
      <c r="AG142" s="7"/>
      <c r="AH142" s="8" t="str">
        <f ca="1">IFERROR(__xludf.DUMMYFUNCTION("IFERROR(FILTER(Certificate!$B:$B, LOWER(Certificate!$A:$A)=LOWER(TRIM($V142)), (Certificate!$D:$D=""TO"") + (Certificate!$D:$D=""HTO"")), """")"),"")</f>
        <v/>
      </c>
      <c r="AI142" s="7"/>
      <c r="AJ142" s="7" t="s">
        <v>216</v>
      </c>
      <c r="AK142" s="8" t="str">
        <f ca="1">IFERROR(__xludf.DUMMYFUNCTION("IFERROR(FILTER(Certificate!$B:$B, Certificate!$A:$A=TRIM($V142), Certificate!$D:$D=""D""), """")"),"")</f>
        <v/>
      </c>
      <c r="AL142" s="2"/>
    </row>
    <row r="143" spans="1:38" ht="13" x14ac:dyDescent="0.15">
      <c r="A143" s="2">
        <v>140</v>
      </c>
      <c r="B143" s="3">
        <v>43617</v>
      </c>
      <c r="C143" s="2" t="s">
        <v>459</v>
      </c>
      <c r="D143" s="2" t="s">
        <v>460</v>
      </c>
      <c r="E143" s="2" t="s">
        <v>461</v>
      </c>
      <c r="F143" s="2" t="s">
        <v>548</v>
      </c>
      <c r="G143" s="2" t="s">
        <v>549</v>
      </c>
      <c r="H143" s="2" t="s">
        <v>550</v>
      </c>
      <c r="J143" s="2" t="s">
        <v>465</v>
      </c>
      <c r="K143" s="2" t="s">
        <v>14</v>
      </c>
      <c r="V143" s="4" t="str">
        <f t="shared" si="0"/>
        <v>Natthakan Pruksorranan</v>
      </c>
      <c r="W143" s="6">
        <v>0.49</v>
      </c>
      <c r="X143" s="6">
        <v>0</v>
      </c>
      <c r="Y143" s="6">
        <v>0</v>
      </c>
      <c r="Z143" s="2" t="s">
        <v>180</v>
      </c>
      <c r="AA143" s="5"/>
      <c r="AB143" s="5"/>
      <c r="AC143" s="5">
        <v>0.94</v>
      </c>
      <c r="AD143" s="7"/>
      <c r="AE143" s="21" t="str">
        <f ca="1">IFERROR(__xludf.DUMMYFUNCTION("IFERROR(FILTER(Certificate!$B:$B, LOWER(Certificate!$A:$A)=LOWER(TRIM($V143)), (Certificate!$D:$D=""H"") + (Certificate!$D:$D=""HTO"")), """")"),"")</f>
        <v/>
      </c>
      <c r="AF143" s="7"/>
      <c r="AG143" s="7"/>
      <c r="AH143" s="8" t="str">
        <f ca="1">IFERROR(__xludf.DUMMYFUNCTION("IFERROR(FILTER(Certificate!$B:$B, LOWER(Certificate!$A:$A)=LOWER(TRIM($V143)), (Certificate!$D:$D=""TO"") + (Certificate!$D:$D=""HTO"")), """")"),"")</f>
        <v/>
      </c>
      <c r="AI143" s="7"/>
      <c r="AJ143" s="7" t="s">
        <v>216</v>
      </c>
      <c r="AK143" s="8" t="str">
        <f ca="1">IFERROR(__xludf.DUMMYFUNCTION("IFERROR(FILTER(Certificate!$B:$B, Certificate!$A:$A=TRIM($V143), Certificate!$D:$D=""D""), """")"),"")</f>
        <v/>
      </c>
      <c r="AL143" s="2"/>
    </row>
    <row r="144" spans="1:38" ht="13" x14ac:dyDescent="0.15">
      <c r="A144" s="2">
        <v>141</v>
      </c>
      <c r="B144" s="3">
        <v>43617</v>
      </c>
      <c r="C144" s="2" t="s">
        <v>459</v>
      </c>
      <c r="D144" s="2" t="s">
        <v>460</v>
      </c>
      <c r="E144" s="2" t="s">
        <v>461</v>
      </c>
      <c r="F144" s="2" t="s">
        <v>551</v>
      </c>
      <c r="G144" s="2" t="s">
        <v>552</v>
      </c>
      <c r="H144" s="2" t="s">
        <v>553</v>
      </c>
      <c r="J144" s="2" t="s">
        <v>465</v>
      </c>
      <c r="K144" s="2" t="s">
        <v>14</v>
      </c>
      <c r="V144" s="4" t="str">
        <f t="shared" si="0"/>
        <v>Sanon Anantanond</v>
      </c>
      <c r="W144" s="6">
        <v>0</v>
      </c>
      <c r="X144" s="6">
        <v>0</v>
      </c>
      <c r="Y144" s="6">
        <v>0</v>
      </c>
      <c r="Z144" s="2" t="s">
        <v>180</v>
      </c>
      <c r="AA144" s="5"/>
      <c r="AB144" s="5"/>
      <c r="AC144" s="5">
        <v>0.76</v>
      </c>
      <c r="AD144" s="7"/>
      <c r="AE144" s="21" t="str">
        <f ca="1">IFERROR(__xludf.DUMMYFUNCTION("IFERROR(FILTER(Certificate!$B:$B, LOWER(Certificate!$A:$A)=LOWER(TRIM($V144)), (Certificate!$D:$D=""H"") + (Certificate!$D:$D=""HTO"")), """")"),"")</f>
        <v/>
      </c>
      <c r="AF144" s="7"/>
      <c r="AG144" s="7"/>
      <c r="AH144" s="8" t="str">
        <f ca="1">IFERROR(__xludf.DUMMYFUNCTION("IFERROR(FILTER(Certificate!$B:$B, LOWER(Certificate!$A:$A)=LOWER(TRIM($V144)), (Certificate!$D:$D=""TO"") + (Certificate!$D:$D=""HTO"")), """")"),"")</f>
        <v/>
      </c>
      <c r="AI144" s="7"/>
      <c r="AJ144" s="7" t="s">
        <v>216</v>
      </c>
      <c r="AK144" s="8" t="str">
        <f ca="1">IFERROR(__xludf.DUMMYFUNCTION("IFERROR(FILTER(Certificate!$B:$B, Certificate!$A:$A=TRIM($V144), Certificate!$D:$D=""D""), """")"),"")</f>
        <v/>
      </c>
      <c r="AL144" s="2"/>
    </row>
    <row r="145" spans="1:38" ht="13" x14ac:dyDescent="0.15">
      <c r="A145" s="2">
        <v>142</v>
      </c>
      <c r="B145" s="3">
        <v>43617</v>
      </c>
      <c r="C145" s="2" t="s">
        <v>459</v>
      </c>
      <c r="D145" s="2" t="s">
        <v>460</v>
      </c>
      <c r="E145" s="2" t="s">
        <v>461</v>
      </c>
      <c r="F145" s="2" t="s">
        <v>554</v>
      </c>
      <c r="G145" s="2" t="s">
        <v>555</v>
      </c>
      <c r="H145" s="2" t="s">
        <v>556</v>
      </c>
      <c r="J145" s="2" t="s">
        <v>465</v>
      </c>
      <c r="K145" s="2" t="s">
        <v>14</v>
      </c>
      <c r="V145" s="4" t="str">
        <f t="shared" si="0"/>
        <v>Tarittawan Chareanporn</v>
      </c>
      <c r="W145" s="2" t="s">
        <v>305</v>
      </c>
      <c r="X145" s="6">
        <v>0</v>
      </c>
      <c r="Y145" s="6">
        <v>0</v>
      </c>
      <c r="Z145" s="2" t="s">
        <v>70</v>
      </c>
      <c r="AA145" s="5"/>
      <c r="AB145" s="5"/>
      <c r="AC145" s="5">
        <v>0.98</v>
      </c>
      <c r="AD145" s="7"/>
      <c r="AE145" s="21" t="str">
        <f ca="1">IFERROR(__xludf.DUMMYFUNCTION("IFERROR(FILTER(Certificate!$B:$B, LOWER(Certificate!$A:$A)=LOWER(TRIM($V145)), (Certificate!$D:$D=""H"") + (Certificate!$D:$D=""HTO"")), """")"),"")</f>
        <v/>
      </c>
      <c r="AF145" s="7"/>
      <c r="AG145" s="7"/>
      <c r="AH145" s="8" t="str">
        <f ca="1">IFERROR(__xludf.DUMMYFUNCTION("IFERROR(FILTER(Certificate!$B:$B, LOWER(Certificate!$A:$A)=LOWER(TRIM($V145)), (Certificate!$D:$D=""TO"") + (Certificate!$D:$D=""HTO"")), """")"),"")</f>
        <v/>
      </c>
      <c r="AI145" s="7"/>
      <c r="AJ145" s="7" t="s">
        <v>216</v>
      </c>
      <c r="AK145" s="8" t="str">
        <f ca="1">IFERROR(__xludf.DUMMYFUNCTION("IFERROR(FILTER(Certificate!$B:$B, Certificate!$A:$A=TRIM($V145), Certificate!$D:$D=""D""), """")"),"")</f>
        <v/>
      </c>
      <c r="AL145" s="2"/>
    </row>
    <row r="146" spans="1:38" ht="13" x14ac:dyDescent="0.15">
      <c r="A146" s="2">
        <v>143</v>
      </c>
      <c r="B146" s="3">
        <v>43617</v>
      </c>
      <c r="C146" s="2" t="s">
        <v>459</v>
      </c>
      <c r="D146" s="2" t="s">
        <v>460</v>
      </c>
      <c r="E146" s="2" t="s">
        <v>461</v>
      </c>
      <c r="F146" s="2" t="s">
        <v>557</v>
      </c>
      <c r="G146" s="2" t="s">
        <v>558</v>
      </c>
      <c r="H146" s="2" t="s">
        <v>559</v>
      </c>
      <c r="J146" s="2" t="s">
        <v>465</v>
      </c>
      <c r="K146" s="2" t="s">
        <v>14</v>
      </c>
      <c r="V146" s="4" t="str">
        <f t="shared" si="0"/>
        <v>Vivat Keawdounglek</v>
      </c>
      <c r="W146" s="6">
        <v>0</v>
      </c>
      <c r="X146" s="6">
        <v>0</v>
      </c>
      <c r="Y146" s="6">
        <v>0</v>
      </c>
      <c r="Z146" s="2" t="s">
        <v>180</v>
      </c>
      <c r="AA146" s="5"/>
      <c r="AB146" s="5"/>
      <c r="AC146" s="5">
        <v>0</v>
      </c>
      <c r="AD146" s="7"/>
      <c r="AE146" s="21" t="str">
        <f ca="1">IFERROR(__xludf.DUMMYFUNCTION("IFERROR(FILTER(Certificate!$B:$B, LOWER(Certificate!$A:$A)=LOWER(TRIM($V146)), (Certificate!$D:$D=""H"") + (Certificate!$D:$D=""HTO"")), """")"),"")</f>
        <v/>
      </c>
      <c r="AF146" s="7"/>
      <c r="AG146" s="7"/>
      <c r="AH146" s="8" t="str">
        <f ca="1">IFERROR(__xludf.DUMMYFUNCTION("IFERROR(FILTER(Certificate!$B:$B, LOWER(Certificate!$A:$A)=LOWER(TRIM($V146)), (Certificate!$D:$D=""TO"") + (Certificate!$D:$D=""HTO"")), """")"),"")</f>
        <v/>
      </c>
      <c r="AI146" s="7"/>
      <c r="AJ146" s="7"/>
      <c r="AK146" s="8" t="str">
        <f ca="1">IFERROR(__xludf.DUMMYFUNCTION("IFERROR(FILTER(Certificate!$B:$B, Certificate!$A:$A=TRIM($V146), Certificate!$D:$D=""D""), """")"),"")</f>
        <v/>
      </c>
      <c r="AL146" s="2"/>
    </row>
    <row r="147" spans="1:38" ht="13" x14ac:dyDescent="0.15">
      <c r="A147" s="2">
        <v>144</v>
      </c>
      <c r="B147" s="3">
        <v>43617</v>
      </c>
      <c r="C147" s="2" t="s">
        <v>459</v>
      </c>
      <c r="D147" s="2" t="s">
        <v>460</v>
      </c>
      <c r="E147" s="2" t="s">
        <v>461</v>
      </c>
      <c r="F147" s="2" t="s">
        <v>560</v>
      </c>
      <c r="G147" s="2" t="s">
        <v>561</v>
      </c>
      <c r="H147" s="2" t="s">
        <v>562</v>
      </c>
      <c r="J147" s="2" t="s">
        <v>465</v>
      </c>
      <c r="K147" s="2" t="s">
        <v>14</v>
      </c>
      <c r="V147" s="4" t="str">
        <f t="shared" si="0"/>
        <v>Suntorn Sudsandee</v>
      </c>
      <c r="W147" s="6">
        <v>0</v>
      </c>
      <c r="X147" s="6">
        <v>0</v>
      </c>
      <c r="Y147" s="6">
        <v>0</v>
      </c>
      <c r="Z147" s="2" t="s">
        <v>180</v>
      </c>
      <c r="AA147" s="5"/>
      <c r="AB147" s="5"/>
      <c r="AC147" s="5">
        <v>0.95</v>
      </c>
      <c r="AD147" s="7"/>
      <c r="AE147" s="21" t="str">
        <f ca="1">IFERROR(__xludf.DUMMYFUNCTION("IFERROR(FILTER(Certificate!$B:$B, LOWER(Certificate!$A:$A)=LOWER(TRIM($V147)), (Certificate!$D:$D=""H"") + (Certificate!$D:$D=""HTO"")), """")"),"")</f>
        <v/>
      </c>
      <c r="AF147" s="7"/>
      <c r="AG147" s="7"/>
      <c r="AH147" s="8" t="str">
        <f ca="1">IFERROR(__xludf.DUMMYFUNCTION("IFERROR(FILTER(Certificate!$B:$B, LOWER(Certificate!$A:$A)=LOWER(TRIM($V147)), (Certificate!$D:$D=""TO"") + (Certificate!$D:$D=""HTO"")), """")"),"")</f>
        <v/>
      </c>
      <c r="AI147" s="7"/>
      <c r="AJ147" s="7" t="s">
        <v>216</v>
      </c>
      <c r="AK147" s="8" t="str">
        <f ca="1">IFERROR(__xludf.DUMMYFUNCTION("IFERROR(FILTER(Certificate!$B:$B, Certificate!$A:$A=TRIM($V147), Certificate!$D:$D=""D""), """")"),"")</f>
        <v/>
      </c>
      <c r="AL147" s="2"/>
    </row>
    <row r="148" spans="1:38" ht="13" x14ac:dyDescent="0.15">
      <c r="A148" s="2">
        <v>145</v>
      </c>
      <c r="B148" s="3">
        <v>43617</v>
      </c>
      <c r="C148" s="2" t="s">
        <v>459</v>
      </c>
      <c r="D148" s="2" t="s">
        <v>460</v>
      </c>
      <c r="E148" s="2" t="s">
        <v>461</v>
      </c>
      <c r="F148" s="2" t="s">
        <v>563</v>
      </c>
      <c r="G148" s="2" t="s">
        <v>564</v>
      </c>
      <c r="H148" s="2" t="s">
        <v>565</v>
      </c>
      <c r="J148" s="2" t="s">
        <v>465</v>
      </c>
      <c r="K148" s="2" t="s">
        <v>14</v>
      </c>
      <c r="V148" s="4" t="str">
        <f t="shared" si="0"/>
        <v>Nutteera Phakdeephirot</v>
      </c>
      <c r="W148" s="6">
        <v>0.95</v>
      </c>
      <c r="X148" s="6">
        <v>0</v>
      </c>
      <c r="Y148" s="6">
        <v>0</v>
      </c>
      <c r="Z148" s="2" t="s">
        <v>70</v>
      </c>
      <c r="AA148" s="5"/>
      <c r="AB148" s="5"/>
      <c r="AC148" s="5">
        <v>0.97</v>
      </c>
      <c r="AD148" s="7"/>
      <c r="AE148" s="21" t="str">
        <f ca="1">IFERROR(__xludf.DUMMYFUNCTION("IFERROR(FILTER(Certificate!$B:$B, LOWER(Certificate!$A:$A)=LOWER(TRIM($V148)), (Certificate!$D:$D=""H"") + (Certificate!$D:$D=""HTO"")), """")"),"")</f>
        <v/>
      </c>
      <c r="AF148" s="7"/>
      <c r="AG148" s="7"/>
      <c r="AH148" s="8" t="str">
        <f ca="1">IFERROR(__xludf.DUMMYFUNCTION("IFERROR(FILTER(Certificate!$B:$B, LOWER(Certificate!$A:$A)=LOWER(TRIM($V148)), (Certificate!$D:$D=""TO"") + (Certificate!$D:$D=""HTO"")), """")"),"")</f>
        <v/>
      </c>
      <c r="AI148" s="7"/>
      <c r="AJ148" s="7" t="s">
        <v>216</v>
      </c>
      <c r="AK148" s="8" t="str">
        <f ca="1">IFERROR(__xludf.DUMMYFUNCTION("IFERROR(FILTER(Certificate!$B:$B, Certificate!$A:$A=TRIM($V148), Certificate!$D:$D=""D""), """")"),"")</f>
        <v/>
      </c>
      <c r="AL148" s="2"/>
    </row>
    <row r="149" spans="1:38" ht="13" x14ac:dyDescent="0.15">
      <c r="A149" s="2">
        <v>146</v>
      </c>
      <c r="B149" s="3">
        <v>43617</v>
      </c>
      <c r="C149" s="2" t="s">
        <v>459</v>
      </c>
      <c r="D149" s="2" t="s">
        <v>460</v>
      </c>
      <c r="E149" s="2" t="s">
        <v>461</v>
      </c>
      <c r="F149" s="2" t="s">
        <v>566</v>
      </c>
      <c r="G149" s="2" t="s">
        <v>567</v>
      </c>
      <c r="H149" s="2" t="s">
        <v>568</v>
      </c>
      <c r="J149" s="2" t="s">
        <v>465</v>
      </c>
      <c r="K149" s="2" t="s">
        <v>14</v>
      </c>
      <c r="V149" s="4" t="str">
        <f t="shared" si="0"/>
        <v>Pavinee Chumjai</v>
      </c>
      <c r="W149" s="6">
        <v>0.81</v>
      </c>
      <c r="X149" s="6">
        <v>0</v>
      </c>
      <c r="Y149" s="6">
        <v>0</v>
      </c>
      <c r="Z149" s="2" t="s">
        <v>70</v>
      </c>
      <c r="AA149" s="5"/>
      <c r="AB149" s="5"/>
      <c r="AC149" s="5">
        <v>0</v>
      </c>
      <c r="AD149" s="7"/>
      <c r="AE149" s="21" t="str">
        <f ca="1">IFERROR(__xludf.DUMMYFUNCTION("IFERROR(FILTER(Certificate!$B:$B, LOWER(Certificate!$A:$A)=LOWER(TRIM($V149)), (Certificate!$D:$D=""H"") + (Certificate!$D:$D=""HTO"")), """")"),"")</f>
        <v/>
      </c>
      <c r="AF149" s="7"/>
      <c r="AG149" s="7"/>
      <c r="AH149" s="8" t="str">
        <f ca="1">IFERROR(__xludf.DUMMYFUNCTION("IFERROR(FILTER(Certificate!$B:$B, LOWER(Certificate!$A:$A)=LOWER(TRIM($V149)), (Certificate!$D:$D=""TO"") + (Certificate!$D:$D=""HTO"")), """")"),"")</f>
        <v/>
      </c>
      <c r="AI149" s="7"/>
      <c r="AJ149" s="7" t="s">
        <v>569</v>
      </c>
      <c r="AK149" s="8" t="str">
        <f ca="1">IFERROR(__xludf.DUMMYFUNCTION("IFERROR(FILTER(Certificate!$B:$B, Certificate!$A:$A=TRIM($V149), Certificate!$D:$D=""D""), """")"),"")</f>
        <v/>
      </c>
      <c r="AL149" s="2"/>
    </row>
    <row r="150" spans="1:38" ht="13" x14ac:dyDescent="0.15">
      <c r="A150" s="2">
        <v>147</v>
      </c>
      <c r="B150" s="3">
        <v>43617</v>
      </c>
      <c r="C150" s="2" t="s">
        <v>459</v>
      </c>
      <c r="D150" s="2" t="s">
        <v>460</v>
      </c>
      <c r="E150" s="2" t="s">
        <v>461</v>
      </c>
      <c r="F150" s="2" t="s">
        <v>570</v>
      </c>
      <c r="G150" s="2" t="s">
        <v>571</v>
      </c>
      <c r="H150" s="2" t="s">
        <v>572</v>
      </c>
      <c r="J150" s="2" t="s">
        <v>465</v>
      </c>
      <c r="K150" s="2" t="s">
        <v>14</v>
      </c>
      <c r="V150" s="4" t="str">
        <f t="shared" si="0"/>
        <v>Parnprae Chaoprayoon Udomraksasup</v>
      </c>
      <c r="W150" s="6">
        <v>0.7</v>
      </c>
      <c r="X150" s="6">
        <v>0</v>
      </c>
      <c r="Y150" s="6">
        <v>0</v>
      </c>
      <c r="Z150" s="2" t="s">
        <v>180</v>
      </c>
      <c r="AA150" s="5"/>
      <c r="AB150" s="5"/>
      <c r="AC150" s="5">
        <v>0.88</v>
      </c>
      <c r="AD150" s="7"/>
      <c r="AE150" s="21" t="str">
        <f ca="1">IFERROR(__xludf.DUMMYFUNCTION("IFERROR(FILTER(Certificate!$B:$B, LOWER(Certificate!$A:$A)=LOWER(TRIM($V150)), (Certificate!$D:$D=""H"") + (Certificate!$D:$D=""HTO"")), """")"),"")</f>
        <v/>
      </c>
      <c r="AF150" s="7"/>
      <c r="AG150" s="7"/>
      <c r="AH150" s="8" t="str">
        <f ca="1">IFERROR(__xludf.DUMMYFUNCTION("IFERROR(FILTER(Certificate!$B:$B, LOWER(Certificate!$A:$A)=LOWER(TRIM($V150)), (Certificate!$D:$D=""TO"") + (Certificate!$D:$D=""HTO"")), """")"),"")</f>
        <v/>
      </c>
      <c r="AI150" s="7"/>
      <c r="AJ150" s="7" t="s">
        <v>216</v>
      </c>
      <c r="AK150" s="8" t="str">
        <f ca="1">IFERROR(__xludf.DUMMYFUNCTION("IFERROR(FILTER(Certificate!$B:$B, Certificate!$A:$A=TRIM($V150), Certificate!$D:$D=""D""), """")"),"")</f>
        <v/>
      </c>
      <c r="AL150" s="2"/>
    </row>
    <row r="151" spans="1:38" ht="13" x14ac:dyDescent="0.15">
      <c r="A151" s="2">
        <v>148</v>
      </c>
      <c r="B151" s="3">
        <v>43617</v>
      </c>
      <c r="C151" s="2" t="s">
        <v>459</v>
      </c>
      <c r="D151" s="2" t="s">
        <v>460</v>
      </c>
      <c r="E151" s="2" t="s">
        <v>461</v>
      </c>
      <c r="F151" s="2" t="s">
        <v>573</v>
      </c>
      <c r="G151" s="2" t="s">
        <v>574</v>
      </c>
      <c r="H151" s="2" t="s">
        <v>575</v>
      </c>
      <c r="J151" s="2" t="s">
        <v>465</v>
      </c>
      <c r="K151" s="2" t="s">
        <v>14</v>
      </c>
      <c r="V151" s="4" t="str">
        <f t="shared" si="0"/>
        <v>Savichaya Supaudomlerk Trirat</v>
      </c>
      <c r="W151" s="6">
        <v>0</v>
      </c>
      <c r="X151" s="6">
        <v>0</v>
      </c>
      <c r="Y151" s="6">
        <v>0</v>
      </c>
      <c r="Z151" s="2" t="s">
        <v>180</v>
      </c>
      <c r="AA151" s="5"/>
      <c r="AB151" s="5"/>
      <c r="AC151" s="5">
        <v>0.89</v>
      </c>
      <c r="AD151" s="7"/>
      <c r="AE151" s="21" t="str">
        <f ca="1">IFERROR(__xludf.DUMMYFUNCTION("IFERROR(FILTER(Certificate!$B:$B, LOWER(Certificate!$A:$A)=LOWER(TRIM($V151)), (Certificate!$D:$D=""H"") + (Certificate!$D:$D=""HTO"")), """")"),"")</f>
        <v/>
      </c>
      <c r="AF151" s="7"/>
      <c r="AG151" s="7"/>
      <c r="AH151" s="8" t="str">
        <f ca="1">IFERROR(__xludf.DUMMYFUNCTION("IFERROR(FILTER(Certificate!$B:$B, LOWER(Certificate!$A:$A)=LOWER(TRIM($V151)), (Certificate!$D:$D=""TO"") + (Certificate!$D:$D=""HTO"")), """")"),"")</f>
        <v/>
      </c>
      <c r="AI151" s="7"/>
      <c r="AJ151" s="7" t="s">
        <v>216</v>
      </c>
      <c r="AK151" s="8" t="str">
        <f ca="1">IFERROR(__xludf.DUMMYFUNCTION("IFERROR(FILTER(Certificate!$B:$B, Certificate!$A:$A=TRIM($V151), Certificate!$D:$D=""D""), """")"),"")</f>
        <v/>
      </c>
      <c r="AL151" s="2"/>
    </row>
    <row r="152" spans="1:38" ht="13" x14ac:dyDescent="0.15">
      <c r="A152" s="2">
        <v>149</v>
      </c>
      <c r="B152" s="3">
        <v>43617</v>
      </c>
      <c r="C152" s="2" t="s">
        <v>459</v>
      </c>
      <c r="D152" s="2" t="s">
        <v>460</v>
      </c>
      <c r="E152" s="2" t="s">
        <v>461</v>
      </c>
      <c r="F152" s="2" t="s">
        <v>576</v>
      </c>
      <c r="G152" s="2" t="s">
        <v>577</v>
      </c>
      <c r="H152" s="2" t="s">
        <v>578</v>
      </c>
      <c r="J152" s="2" t="s">
        <v>465</v>
      </c>
      <c r="K152" s="2" t="s">
        <v>14</v>
      </c>
      <c r="V152" s="4" t="str">
        <f t="shared" si="0"/>
        <v>Onjana Sanchai Chantraprayoon</v>
      </c>
      <c r="W152" s="6">
        <v>0</v>
      </c>
      <c r="X152" s="6">
        <v>0</v>
      </c>
      <c r="Y152" s="6">
        <v>0</v>
      </c>
      <c r="Z152" s="2" t="s">
        <v>180</v>
      </c>
      <c r="AA152" s="5"/>
      <c r="AB152" s="5"/>
      <c r="AC152" s="5">
        <v>0.73</v>
      </c>
      <c r="AD152" s="7"/>
      <c r="AE152" s="21" t="str">
        <f ca="1">IFERROR(__xludf.DUMMYFUNCTION("IFERROR(FILTER(Certificate!$B:$B, LOWER(Certificate!$A:$A)=LOWER(TRIM($V152)), (Certificate!$D:$D=""H"") + (Certificate!$D:$D=""HTO"")), """")"),"")</f>
        <v/>
      </c>
      <c r="AF152" s="7"/>
      <c r="AG152" s="7"/>
      <c r="AH152" s="8" t="str">
        <f ca="1">IFERROR(__xludf.DUMMYFUNCTION("IFERROR(FILTER(Certificate!$B:$B, LOWER(Certificate!$A:$A)=LOWER(TRIM($V152)), (Certificate!$D:$D=""TO"") + (Certificate!$D:$D=""HTO"")), """")"),"")</f>
        <v/>
      </c>
      <c r="AI152" s="7"/>
      <c r="AJ152" s="7" t="s">
        <v>475</v>
      </c>
      <c r="AK152" s="8" t="str">
        <f ca="1">IFERROR(__xludf.DUMMYFUNCTION("IFERROR(FILTER(Certificate!$B:$B, Certificate!$A:$A=TRIM($V152), Certificate!$D:$D=""D""), """")"),"")</f>
        <v/>
      </c>
      <c r="AL152" s="2"/>
    </row>
    <row r="153" spans="1:38" ht="13" x14ac:dyDescent="0.15">
      <c r="A153" s="2">
        <v>150</v>
      </c>
      <c r="B153" s="3">
        <v>43617</v>
      </c>
      <c r="C153" s="2" t="s">
        <v>459</v>
      </c>
      <c r="D153" s="2" t="s">
        <v>460</v>
      </c>
      <c r="E153" s="2" t="s">
        <v>461</v>
      </c>
      <c r="F153" s="2" t="s">
        <v>579</v>
      </c>
      <c r="G153" s="2" t="s">
        <v>580</v>
      </c>
      <c r="H153" s="2" t="s">
        <v>581</v>
      </c>
      <c r="J153" s="2" t="s">
        <v>465</v>
      </c>
      <c r="K153" s="2" t="s">
        <v>14</v>
      </c>
      <c r="V153" s="4" t="str">
        <f t="shared" si="0"/>
        <v>Arunroj Pwongsuwan</v>
      </c>
      <c r="W153" s="6">
        <v>0.12</v>
      </c>
      <c r="X153" s="6">
        <v>0</v>
      </c>
      <c r="Y153" s="6">
        <v>0</v>
      </c>
      <c r="Z153" s="2" t="s">
        <v>180</v>
      </c>
      <c r="AA153" s="5"/>
      <c r="AB153" s="5"/>
      <c r="AC153" s="5">
        <v>0.83</v>
      </c>
      <c r="AD153" s="7"/>
      <c r="AE153" s="21" t="str">
        <f ca="1">IFERROR(__xludf.DUMMYFUNCTION("IFERROR(FILTER(Certificate!$B:$B, LOWER(Certificate!$A:$A)=LOWER(TRIM($V153)), (Certificate!$D:$D=""H"") + (Certificate!$D:$D=""HTO"")), """")"),"")</f>
        <v/>
      </c>
      <c r="AF153" s="7"/>
      <c r="AG153" s="7"/>
      <c r="AH153" s="8" t="str">
        <f ca="1">IFERROR(__xludf.DUMMYFUNCTION("IFERROR(FILTER(Certificate!$B:$B, LOWER(Certificate!$A:$A)=LOWER(TRIM($V153)), (Certificate!$D:$D=""TO"") + (Certificate!$D:$D=""HTO"")), """")"),"")</f>
        <v/>
      </c>
      <c r="AI153" s="7"/>
      <c r="AJ153" s="7" t="s">
        <v>216</v>
      </c>
      <c r="AK153" s="8" t="str">
        <f ca="1">IFERROR(__xludf.DUMMYFUNCTION("IFERROR(FILTER(Certificate!$B:$B, Certificate!$A:$A=TRIM($V153), Certificate!$D:$D=""D""), """")"),"")</f>
        <v/>
      </c>
      <c r="AL153" s="2"/>
    </row>
    <row r="154" spans="1:38" ht="13" x14ac:dyDescent="0.15">
      <c r="A154" s="2">
        <v>151</v>
      </c>
      <c r="B154" s="3">
        <v>43617</v>
      </c>
      <c r="C154" s="2" t="s">
        <v>459</v>
      </c>
      <c r="D154" s="2" t="s">
        <v>460</v>
      </c>
      <c r="E154" s="2" t="s">
        <v>461</v>
      </c>
      <c r="F154" s="2" t="s">
        <v>582</v>
      </c>
      <c r="G154" s="2" t="s">
        <v>583</v>
      </c>
      <c r="H154" s="2" t="s">
        <v>584</v>
      </c>
      <c r="J154" s="2" t="s">
        <v>465</v>
      </c>
      <c r="K154" s="2" t="s">
        <v>14</v>
      </c>
      <c r="V154" s="4" t="str">
        <f t="shared" si="0"/>
        <v>Narin Sangragsa</v>
      </c>
      <c r="W154" s="6">
        <v>0</v>
      </c>
      <c r="X154" s="6">
        <v>0</v>
      </c>
      <c r="Y154" s="6">
        <v>0</v>
      </c>
      <c r="Z154" s="2" t="s">
        <v>180</v>
      </c>
      <c r="AA154" s="5"/>
      <c r="AB154" s="5"/>
      <c r="AC154" s="5">
        <v>0.72</v>
      </c>
      <c r="AD154" s="7"/>
      <c r="AE154" s="21" t="str">
        <f ca="1">IFERROR(__xludf.DUMMYFUNCTION("IFERROR(FILTER(Certificate!$B:$B, LOWER(Certificate!$A:$A)=LOWER(TRIM($V154)), (Certificate!$D:$D=""H"") + (Certificate!$D:$D=""HTO"")), """")"),"")</f>
        <v/>
      </c>
      <c r="AF154" s="7"/>
      <c r="AG154" s="7"/>
      <c r="AH154" s="8" t="str">
        <f ca="1">IFERROR(__xludf.DUMMYFUNCTION("IFERROR(FILTER(Certificate!$B:$B, LOWER(Certificate!$A:$A)=LOWER(TRIM($V154)), (Certificate!$D:$D=""TO"") + (Certificate!$D:$D=""HTO"")), """")"),"")</f>
        <v/>
      </c>
      <c r="AI154" s="7"/>
      <c r="AJ154" s="7" t="s">
        <v>475</v>
      </c>
      <c r="AK154" s="8" t="str">
        <f ca="1">IFERROR(__xludf.DUMMYFUNCTION("IFERROR(FILTER(Certificate!$B:$B, Certificate!$A:$A=TRIM($V154), Certificate!$D:$D=""D""), """")"),"")</f>
        <v/>
      </c>
      <c r="AL154" s="2"/>
    </row>
    <row r="155" spans="1:38" ht="13" x14ac:dyDescent="0.15">
      <c r="A155" s="2">
        <v>152</v>
      </c>
      <c r="B155" s="3">
        <v>43617</v>
      </c>
      <c r="C155" s="2" t="s">
        <v>459</v>
      </c>
      <c r="D155" s="2" t="s">
        <v>460</v>
      </c>
      <c r="E155" s="2" t="s">
        <v>461</v>
      </c>
      <c r="F155" s="2" t="s">
        <v>585</v>
      </c>
      <c r="G155" s="2" t="s">
        <v>586</v>
      </c>
      <c r="H155" s="2" t="s">
        <v>587</v>
      </c>
      <c r="J155" s="2" t="s">
        <v>465</v>
      </c>
      <c r="K155" s="2" t="s">
        <v>14</v>
      </c>
      <c r="V155" s="4" t="str">
        <f t="shared" si="0"/>
        <v>Jittasak​ Putjorn</v>
      </c>
      <c r="W155" s="6">
        <v>0.71</v>
      </c>
      <c r="X155" s="6">
        <v>0</v>
      </c>
      <c r="Y155" s="6">
        <v>0</v>
      </c>
      <c r="Z155" s="2" t="s">
        <v>180</v>
      </c>
      <c r="AA155" s="5"/>
      <c r="AB155" s="5"/>
      <c r="AC155" s="5">
        <v>0.91</v>
      </c>
      <c r="AD155" s="7"/>
      <c r="AE155" s="21" t="str">
        <f ca="1">IFERROR(__xludf.DUMMYFUNCTION("IFERROR(FILTER(Certificate!$B:$B, LOWER(Certificate!$A:$A)=LOWER(TRIM($V155)), (Certificate!$D:$D=""H"") + (Certificate!$D:$D=""HTO"")), """")"),"")</f>
        <v/>
      </c>
      <c r="AF155" s="7"/>
      <c r="AG155" s="7"/>
      <c r="AH155" s="8" t="str">
        <f ca="1">IFERROR(__xludf.DUMMYFUNCTION("IFERROR(FILTER(Certificate!$B:$B, LOWER(Certificate!$A:$A)=LOWER(TRIM($V155)), (Certificate!$D:$D=""TO"") + (Certificate!$D:$D=""HTO"")), """")"),"")</f>
        <v/>
      </c>
      <c r="AI155" s="7"/>
      <c r="AJ155" s="7" t="s">
        <v>216</v>
      </c>
      <c r="AK155" s="8" t="str">
        <f ca="1">IFERROR(__xludf.DUMMYFUNCTION("IFERROR(FILTER(Certificate!$B:$B, Certificate!$A:$A=TRIM($V155), Certificate!$D:$D=""D""), """")"),"")</f>
        <v/>
      </c>
      <c r="AL155" s="2"/>
    </row>
    <row r="156" spans="1:38" ht="13" x14ac:dyDescent="0.15">
      <c r="A156" s="2">
        <v>153</v>
      </c>
      <c r="B156" s="3">
        <v>43617</v>
      </c>
      <c r="C156" s="2" t="s">
        <v>459</v>
      </c>
      <c r="D156" s="2" t="s">
        <v>460</v>
      </c>
      <c r="E156" s="2" t="s">
        <v>461</v>
      </c>
      <c r="F156" s="2" t="s">
        <v>588</v>
      </c>
      <c r="G156" s="2" t="s">
        <v>589</v>
      </c>
      <c r="H156" s="2" t="s">
        <v>590</v>
      </c>
      <c r="J156" s="2" t="s">
        <v>465</v>
      </c>
      <c r="K156" s="2" t="s">
        <v>14</v>
      </c>
      <c r="V156" s="4" t="str">
        <f t="shared" si="0"/>
        <v>Wongladda Weerapaiboon</v>
      </c>
      <c r="W156" s="6">
        <v>0.6</v>
      </c>
      <c r="X156" s="6">
        <v>0</v>
      </c>
      <c r="Y156" s="6">
        <v>0</v>
      </c>
      <c r="Z156" s="2" t="s">
        <v>180</v>
      </c>
      <c r="AA156" s="5"/>
      <c r="AB156" s="5"/>
      <c r="AC156" s="5">
        <v>0.9</v>
      </c>
      <c r="AD156" s="7"/>
      <c r="AE156" s="21" t="str">
        <f ca="1">IFERROR(__xludf.DUMMYFUNCTION("IFERROR(FILTER(Certificate!$B:$B, LOWER(Certificate!$A:$A)=LOWER(TRIM($V156)), (Certificate!$D:$D=""H"") + (Certificate!$D:$D=""HTO"")), """")"),"")</f>
        <v/>
      </c>
      <c r="AF156" s="7"/>
      <c r="AG156" s="7"/>
      <c r="AH156" s="8" t="str">
        <f ca="1">IFERROR(__xludf.DUMMYFUNCTION("IFERROR(FILTER(Certificate!$B:$B, LOWER(Certificate!$A:$A)=LOWER(TRIM($V156)), (Certificate!$D:$D=""TO"") + (Certificate!$D:$D=""HTO"")), """")"),"")</f>
        <v/>
      </c>
      <c r="AI156" s="7"/>
      <c r="AJ156" s="7" t="s">
        <v>216</v>
      </c>
      <c r="AK156" s="8" t="str">
        <f ca="1">IFERROR(__xludf.DUMMYFUNCTION("IFERROR(FILTER(Certificate!$B:$B, Certificate!$A:$A=TRIM($V156), Certificate!$D:$D=""D""), """")"),"")</f>
        <v/>
      </c>
      <c r="AL156" s="2"/>
    </row>
    <row r="157" spans="1:38" ht="13" x14ac:dyDescent="0.15">
      <c r="A157" s="2">
        <v>154</v>
      </c>
      <c r="B157" s="3">
        <v>43617</v>
      </c>
      <c r="C157" s="2" t="s">
        <v>459</v>
      </c>
      <c r="D157" s="2" t="s">
        <v>460</v>
      </c>
      <c r="E157" s="2" t="s">
        <v>461</v>
      </c>
      <c r="F157" s="2" t="s">
        <v>591</v>
      </c>
      <c r="G157" s="2" t="s">
        <v>592</v>
      </c>
      <c r="H157" s="2" t="s">
        <v>593</v>
      </c>
      <c r="J157" s="2" t="s">
        <v>465</v>
      </c>
      <c r="K157" s="2" t="s">
        <v>14</v>
      </c>
      <c r="V157" s="4" t="str">
        <f t="shared" si="0"/>
        <v>Rachakorn Wachirasirodom</v>
      </c>
      <c r="W157" s="6">
        <v>0.41</v>
      </c>
      <c r="X157" s="6">
        <v>0</v>
      </c>
      <c r="Y157" s="6">
        <v>0</v>
      </c>
      <c r="Z157" s="2" t="s">
        <v>180</v>
      </c>
      <c r="AA157" s="5"/>
      <c r="AB157" s="5"/>
      <c r="AC157" s="5">
        <v>0.72</v>
      </c>
      <c r="AD157" s="7"/>
      <c r="AE157" s="21" t="str">
        <f ca="1">IFERROR(__xludf.DUMMYFUNCTION("IFERROR(FILTER(Certificate!$B:$B, LOWER(Certificate!$A:$A)=LOWER(TRIM($V157)), (Certificate!$D:$D=""H"") + (Certificate!$D:$D=""HTO"")), """")"),"")</f>
        <v/>
      </c>
      <c r="AF157" s="7"/>
      <c r="AG157" s="7"/>
      <c r="AH157" s="8" t="str">
        <f ca="1">IFERROR(__xludf.DUMMYFUNCTION("IFERROR(FILTER(Certificate!$B:$B, LOWER(Certificate!$A:$A)=LOWER(TRIM($V157)), (Certificate!$D:$D=""TO"") + (Certificate!$D:$D=""HTO"")), """")"),"")</f>
        <v/>
      </c>
      <c r="AI157" s="7"/>
      <c r="AJ157" s="7" t="s">
        <v>475</v>
      </c>
      <c r="AK157" s="8" t="str">
        <f ca="1">IFERROR(__xludf.DUMMYFUNCTION("IFERROR(FILTER(Certificate!$B:$B, Certificate!$A:$A=TRIM($V157), Certificate!$D:$D=""D""), """")"),"")</f>
        <v/>
      </c>
      <c r="AL157" s="2"/>
    </row>
    <row r="158" spans="1:38" ht="13" x14ac:dyDescent="0.15">
      <c r="A158" s="2">
        <v>155</v>
      </c>
      <c r="B158" s="3">
        <v>43617</v>
      </c>
      <c r="C158" s="2" t="s">
        <v>459</v>
      </c>
      <c r="D158" s="2" t="s">
        <v>460</v>
      </c>
      <c r="E158" s="2" t="s">
        <v>461</v>
      </c>
      <c r="F158" s="2" t="s">
        <v>594</v>
      </c>
      <c r="G158" s="2" t="s">
        <v>595</v>
      </c>
      <c r="H158" s="2" t="s">
        <v>596</v>
      </c>
      <c r="J158" s="2" t="s">
        <v>465</v>
      </c>
      <c r="K158" s="2" t="s">
        <v>14</v>
      </c>
      <c r="V158" s="4" t="str">
        <f t="shared" si="0"/>
        <v>Narawadee Buakhwan</v>
      </c>
      <c r="W158" s="6">
        <v>0</v>
      </c>
      <c r="X158" s="6">
        <v>0</v>
      </c>
      <c r="Y158" s="6">
        <v>0</v>
      </c>
      <c r="Z158" s="2" t="s">
        <v>180</v>
      </c>
      <c r="AA158" s="5"/>
      <c r="AB158" s="5"/>
      <c r="AC158" s="5">
        <v>0.93</v>
      </c>
      <c r="AD158" s="7"/>
      <c r="AE158" s="21" t="str">
        <f ca="1">IFERROR(__xludf.DUMMYFUNCTION("IFERROR(FILTER(Certificate!$B:$B, LOWER(Certificate!$A:$A)=LOWER(TRIM($V158)), (Certificate!$D:$D=""H"") + (Certificate!$D:$D=""HTO"")), """")"),"")</f>
        <v/>
      </c>
      <c r="AF158" s="7"/>
      <c r="AG158" s="7"/>
      <c r="AH158" s="8" t="str">
        <f ca="1">IFERROR(__xludf.DUMMYFUNCTION("IFERROR(FILTER(Certificate!$B:$B, LOWER(Certificate!$A:$A)=LOWER(TRIM($V158)), (Certificate!$D:$D=""TO"") + (Certificate!$D:$D=""HTO"")), """")"),"")</f>
        <v/>
      </c>
      <c r="AI158" s="7"/>
      <c r="AJ158" s="7" t="s">
        <v>216</v>
      </c>
      <c r="AK158" s="8" t="str">
        <f ca="1">IFERROR(__xludf.DUMMYFUNCTION("IFERROR(FILTER(Certificate!$B:$B, Certificate!$A:$A=TRIM($V158), Certificate!$D:$D=""D""), """")"),"")</f>
        <v/>
      </c>
      <c r="AL158" s="2"/>
    </row>
    <row r="159" spans="1:38" ht="13" x14ac:dyDescent="0.15">
      <c r="A159" s="2">
        <v>156</v>
      </c>
      <c r="B159" s="3">
        <v>43617</v>
      </c>
      <c r="C159" s="2" t="s">
        <v>459</v>
      </c>
      <c r="D159" s="2" t="s">
        <v>460</v>
      </c>
      <c r="E159" s="2" t="s">
        <v>461</v>
      </c>
      <c r="F159" s="2" t="s">
        <v>597</v>
      </c>
      <c r="G159" s="2" t="s">
        <v>598</v>
      </c>
      <c r="H159" s="2" t="s">
        <v>599</v>
      </c>
      <c r="J159" s="2" t="s">
        <v>465</v>
      </c>
      <c r="K159" s="2" t="s">
        <v>14</v>
      </c>
      <c r="V159" s="4" t="str">
        <f t="shared" si="0"/>
        <v>Taweesin Tungseng</v>
      </c>
      <c r="W159" s="6">
        <v>0</v>
      </c>
      <c r="X159" s="6">
        <v>0</v>
      </c>
      <c r="Y159" s="6">
        <v>0</v>
      </c>
      <c r="Z159" s="2" t="s">
        <v>180</v>
      </c>
      <c r="AA159" s="5"/>
      <c r="AB159" s="5"/>
      <c r="AC159" s="5">
        <v>0.9</v>
      </c>
      <c r="AD159" s="7"/>
      <c r="AE159" s="21" t="str">
        <f ca="1">IFERROR(__xludf.DUMMYFUNCTION("IFERROR(FILTER(Certificate!$B:$B, LOWER(Certificate!$A:$A)=LOWER(TRIM($V159)), (Certificate!$D:$D=""H"") + (Certificate!$D:$D=""HTO"")), """")"),"")</f>
        <v/>
      </c>
      <c r="AF159" s="7"/>
      <c r="AG159" s="7"/>
      <c r="AH159" s="8" t="str">
        <f ca="1">IFERROR(__xludf.DUMMYFUNCTION("IFERROR(FILTER(Certificate!$B:$B, LOWER(Certificate!$A:$A)=LOWER(TRIM($V159)), (Certificate!$D:$D=""TO"") + (Certificate!$D:$D=""HTO"")), """")"),"")</f>
        <v/>
      </c>
      <c r="AI159" s="7"/>
      <c r="AJ159" s="7" t="s">
        <v>216</v>
      </c>
      <c r="AK159" s="8" t="str">
        <f ca="1">IFERROR(__xludf.DUMMYFUNCTION("IFERROR(FILTER(Certificate!$B:$B, Certificate!$A:$A=TRIM($V159), Certificate!$D:$D=""D""), """")"),"")</f>
        <v/>
      </c>
      <c r="AL159" s="2"/>
    </row>
    <row r="160" spans="1:38" ht="13" x14ac:dyDescent="0.15">
      <c r="A160" s="2">
        <v>157</v>
      </c>
      <c r="B160" s="3">
        <v>43617</v>
      </c>
      <c r="C160" s="2" t="s">
        <v>459</v>
      </c>
      <c r="D160" s="2" t="s">
        <v>460</v>
      </c>
      <c r="E160" s="2" t="s">
        <v>461</v>
      </c>
      <c r="F160" s="2" t="s">
        <v>600</v>
      </c>
      <c r="G160" s="2" t="s">
        <v>601</v>
      </c>
      <c r="H160" s="2" t="s">
        <v>602</v>
      </c>
      <c r="J160" s="2" t="s">
        <v>465</v>
      </c>
      <c r="K160" s="2" t="s">
        <v>14</v>
      </c>
      <c r="V160" s="4" t="str">
        <f t="shared" si="0"/>
        <v>Morakot Ditta-apichai</v>
      </c>
      <c r="W160" s="6">
        <v>0.84</v>
      </c>
      <c r="X160" s="6">
        <v>0</v>
      </c>
      <c r="Y160" s="6">
        <v>0</v>
      </c>
      <c r="Z160" s="2" t="s">
        <v>70</v>
      </c>
      <c r="AA160" s="5"/>
      <c r="AB160" s="5"/>
      <c r="AC160" s="5">
        <v>0.93</v>
      </c>
      <c r="AD160" s="7"/>
      <c r="AE160" s="21" t="str">
        <f ca="1">IFERROR(__xludf.DUMMYFUNCTION("IFERROR(FILTER(Certificate!$B:$B, LOWER(Certificate!$A:$A)=LOWER(TRIM($V160)), (Certificate!$D:$D=""H"") + (Certificate!$D:$D=""HTO"")), """")"),"")</f>
        <v/>
      </c>
      <c r="AF160" s="7"/>
      <c r="AG160" s="7"/>
      <c r="AH160" s="8" t="str">
        <f ca="1">IFERROR(__xludf.DUMMYFUNCTION("IFERROR(FILTER(Certificate!$B:$B, LOWER(Certificate!$A:$A)=LOWER(TRIM($V160)), (Certificate!$D:$D=""TO"") + (Certificate!$D:$D=""HTO"")), """")"),"")</f>
        <v/>
      </c>
      <c r="AI160" s="7"/>
      <c r="AJ160" s="7" t="s">
        <v>216</v>
      </c>
      <c r="AK160" s="8" t="str">
        <f ca="1">IFERROR(__xludf.DUMMYFUNCTION("IFERROR(FILTER(Certificate!$B:$B, Certificate!$A:$A=TRIM($V160), Certificate!$D:$D=""D""), """")"),"")</f>
        <v/>
      </c>
      <c r="AL160" s="2"/>
    </row>
    <row r="161" spans="1:38" ht="13" x14ac:dyDescent="0.15">
      <c r="A161" s="2">
        <v>158</v>
      </c>
      <c r="B161" s="3">
        <v>43617</v>
      </c>
      <c r="C161" s="2" t="s">
        <v>459</v>
      </c>
      <c r="D161" s="2" t="s">
        <v>460</v>
      </c>
      <c r="E161" s="2" t="s">
        <v>461</v>
      </c>
      <c r="F161" s="2" t="s">
        <v>603</v>
      </c>
      <c r="G161" s="2" t="s">
        <v>604</v>
      </c>
      <c r="H161" s="2" t="s">
        <v>605</v>
      </c>
      <c r="J161" s="2" t="s">
        <v>465</v>
      </c>
      <c r="K161" s="2" t="s">
        <v>14</v>
      </c>
      <c r="V161" s="4" t="str">
        <f t="shared" si="0"/>
        <v>Chatirot Jitrugtham</v>
      </c>
      <c r="W161" s="6">
        <v>0</v>
      </c>
      <c r="X161" s="6">
        <v>0</v>
      </c>
      <c r="Y161" s="6">
        <v>0</v>
      </c>
      <c r="Z161" s="2" t="s">
        <v>180</v>
      </c>
      <c r="AA161" s="5"/>
      <c r="AB161" s="5"/>
      <c r="AC161" s="5">
        <v>0.93</v>
      </c>
      <c r="AD161" s="7"/>
      <c r="AE161" s="21" t="str">
        <f ca="1">IFERROR(__xludf.DUMMYFUNCTION("IFERROR(FILTER(Certificate!$B:$B, LOWER(Certificate!$A:$A)=LOWER(TRIM($V161)), (Certificate!$D:$D=""H"") + (Certificate!$D:$D=""HTO"")), """")"),"")</f>
        <v/>
      </c>
      <c r="AF161" s="7"/>
      <c r="AG161" s="7"/>
      <c r="AH161" s="8" t="str">
        <f ca="1">IFERROR(__xludf.DUMMYFUNCTION("IFERROR(FILTER(Certificate!$B:$B, LOWER(Certificate!$A:$A)=LOWER(TRIM($V161)), (Certificate!$D:$D=""TO"") + (Certificate!$D:$D=""HTO"")), """")"),"")</f>
        <v/>
      </c>
      <c r="AI161" s="7"/>
      <c r="AJ161" s="7" t="s">
        <v>216</v>
      </c>
      <c r="AK161" s="8" t="str">
        <f ca="1">IFERROR(__xludf.DUMMYFUNCTION("IFERROR(FILTER(Certificate!$B:$B, Certificate!$A:$A=TRIM($V161), Certificate!$D:$D=""D""), """")"),"")</f>
        <v/>
      </c>
      <c r="AL161" s="2"/>
    </row>
    <row r="162" spans="1:38" ht="13" x14ac:dyDescent="0.15">
      <c r="A162" s="2">
        <v>159</v>
      </c>
      <c r="B162" s="3">
        <v>43617</v>
      </c>
      <c r="C162" s="2" t="s">
        <v>459</v>
      </c>
      <c r="D162" s="2" t="s">
        <v>460</v>
      </c>
      <c r="E162" s="2" t="s">
        <v>461</v>
      </c>
      <c r="F162" s="2" t="s">
        <v>606</v>
      </c>
      <c r="G162" s="2" t="s">
        <v>607</v>
      </c>
      <c r="H162" s="2" t="s">
        <v>608</v>
      </c>
      <c r="J162" s="2" t="s">
        <v>465</v>
      </c>
      <c r="K162" s="2" t="s">
        <v>14</v>
      </c>
      <c r="V162" s="4" t="str">
        <f t="shared" si="0"/>
        <v>Pariwat Somnuek</v>
      </c>
      <c r="W162" s="6">
        <v>0.46</v>
      </c>
      <c r="X162" s="6">
        <v>0</v>
      </c>
      <c r="Y162" s="6">
        <v>0</v>
      </c>
      <c r="Z162" s="2" t="s">
        <v>180</v>
      </c>
      <c r="AA162" s="5"/>
      <c r="AB162" s="5"/>
      <c r="AC162" s="5">
        <v>0.92</v>
      </c>
      <c r="AD162" s="7"/>
      <c r="AE162" s="21" t="str">
        <f ca="1">IFERROR(__xludf.DUMMYFUNCTION("IFERROR(FILTER(Certificate!$B:$B, LOWER(Certificate!$A:$A)=LOWER(TRIM($V162)), (Certificate!$D:$D=""H"") + (Certificate!$D:$D=""HTO"")), """")"),"")</f>
        <v/>
      </c>
      <c r="AF162" s="7"/>
      <c r="AG162" s="7"/>
      <c r="AH162" s="8" t="str">
        <f ca="1">IFERROR(__xludf.DUMMYFUNCTION("IFERROR(FILTER(Certificate!$B:$B, LOWER(Certificate!$A:$A)=LOWER(TRIM($V162)), (Certificate!$D:$D=""TO"") + (Certificate!$D:$D=""HTO"")), """")"),"")</f>
        <v/>
      </c>
      <c r="AI162" s="7"/>
      <c r="AJ162" s="7" t="s">
        <v>216</v>
      </c>
      <c r="AK162" s="8" t="str">
        <f ca="1">IFERROR(__xludf.DUMMYFUNCTION("IFERROR(FILTER(Certificate!$B:$B, Certificate!$A:$A=TRIM($V162), Certificate!$D:$D=""D""), """")"),"")</f>
        <v/>
      </c>
      <c r="AL162" s="2"/>
    </row>
    <row r="163" spans="1:38" ht="13" x14ac:dyDescent="0.15">
      <c r="A163" s="2">
        <v>160</v>
      </c>
      <c r="B163" s="3">
        <v>43617</v>
      </c>
      <c r="C163" s="2" t="s">
        <v>459</v>
      </c>
      <c r="D163" s="2" t="s">
        <v>460</v>
      </c>
      <c r="E163" s="2" t="s">
        <v>461</v>
      </c>
      <c r="F163" s="2" t="s">
        <v>609</v>
      </c>
      <c r="G163" s="2" t="s">
        <v>610</v>
      </c>
      <c r="H163" s="2" t="s">
        <v>611</v>
      </c>
      <c r="J163" s="2" t="s">
        <v>465</v>
      </c>
      <c r="K163" s="2" t="s">
        <v>14</v>
      </c>
      <c r="V163" s="4" t="str">
        <f t="shared" si="0"/>
        <v>Nawathiwa​ Seehanam​</v>
      </c>
      <c r="W163" s="2" t="s">
        <v>305</v>
      </c>
      <c r="X163" s="6">
        <v>0</v>
      </c>
      <c r="Y163" s="6">
        <v>0</v>
      </c>
      <c r="Z163" s="2" t="s">
        <v>70</v>
      </c>
      <c r="AA163" s="5"/>
      <c r="AB163" s="5"/>
      <c r="AC163" s="5">
        <v>0.89</v>
      </c>
      <c r="AD163" s="7"/>
      <c r="AE163" s="21" t="str">
        <f ca="1">IFERROR(__xludf.DUMMYFUNCTION("IFERROR(FILTER(Certificate!$B:$B, LOWER(Certificate!$A:$A)=LOWER(TRIM($V163)), (Certificate!$D:$D=""H"") + (Certificate!$D:$D=""HTO"")), """")"),"")</f>
        <v/>
      </c>
      <c r="AF163" s="7"/>
      <c r="AG163" s="7"/>
      <c r="AH163" s="8" t="str">
        <f ca="1">IFERROR(__xludf.DUMMYFUNCTION("IFERROR(FILTER(Certificate!$B:$B, LOWER(Certificate!$A:$A)=LOWER(TRIM($V163)), (Certificate!$D:$D=""TO"") + (Certificate!$D:$D=""HTO"")), """")"),"")</f>
        <v/>
      </c>
      <c r="AI163" s="7"/>
      <c r="AJ163" s="7" t="s">
        <v>216</v>
      </c>
      <c r="AK163" s="8" t="str">
        <f ca="1">IFERROR(__xludf.DUMMYFUNCTION("IFERROR(FILTER(Certificate!$B:$B, Certificate!$A:$A=TRIM($V163), Certificate!$D:$D=""D""), """")"),"")</f>
        <v/>
      </c>
      <c r="AL163" s="2"/>
    </row>
    <row r="164" spans="1:38" ht="13" x14ac:dyDescent="0.15">
      <c r="A164" s="2">
        <v>161</v>
      </c>
      <c r="B164" s="3">
        <v>43617</v>
      </c>
      <c r="C164" s="2" t="s">
        <v>459</v>
      </c>
      <c r="D164" s="2" t="s">
        <v>460</v>
      </c>
      <c r="E164" s="2" t="s">
        <v>461</v>
      </c>
      <c r="F164" s="2" t="s">
        <v>612</v>
      </c>
      <c r="G164" s="2" t="s">
        <v>613</v>
      </c>
      <c r="H164" s="2" t="s">
        <v>614</v>
      </c>
      <c r="J164" s="2" t="s">
        <v>465</v>
      </c>
      <c r="K164" s="2" t="s">
        <v>14</v>
      </c>
      <c r="V164" s="4" t="str">
        <f t="shared" si="0"/>
        <v>Patcharee Thanee</v>
      </c>
      <c r="W164" s="2" t="s">
        <v>305</v>
      </c>
      <c r="X164" s="6">
        <v>0</v>
      </c>
      <c r="Y164" s="6">
        <v>0</v>
      </c>
      <c r="Z164" s="2" t="s">
        <v>70</v>
      </c>
      <c r="AA164" s="5"/>
      <c r="AB164" s="5"/>
      <c r="AC164" s="5">
        <v>0.93</v>
      </c>
      <c r="AD164" s="7"/>
      <c r="AE164" s="21" t="str">
        <f ca="1">IFERROR(__xludf.DUMMYFUNCTION("IFERROR(FILTER(Certificate!$B:$B, LOWER(Certificate!$A:$A)=LOWER(TRIM($V164)), (Certificate!$D:$D=""H"") + (Certificate!$D:$D=""HTO"")), """")"),"")</f>
        <v/>
      </c>
      <c r="AF164" s="7"/>
      <c r="AG164" s="7"/>
      <c r="AH164" s="8" t="str">
        <f ca="1">IFERROR(__xludf.DUMMYFUNCTION("IFERROR(FILTER(Certificate!$B:$B, LOWER(Certificate!$A:$A)=LOWER(TRIM($V164)), (Certificate!$D:$D=""TO"") + (Certificate!$D:$D=""HTO"")), """")"),"")</f>
        <v/>
      </c>
      <c r="AI164" s="7"/>
      <c r="AJ164" s="7" t="s">
        <v>216</v>
      </c>
      <c r="AK164" s="8" t="str">
        <f ca="1">IFERROR(__xludf.DUMMYFUNCTION("IFERROR(FILTER(Certificate!$B:$B, Certificate!$A:$A=TRIM($V164), Certificate!$D:$D=""D""), """")"),"")</f>
        <v/>
      </c>
      <c r="AL164" s="2"/>
    </row>
    <row r="165" spans="1:38" ht="13" x14ac:dyDescent="0.15">
      <c r="A165" s="2">
        <v>162</v>
      </c>
      <c r="B165" s="3">
        <v>43617</v>
      </c>
      <c r="C165" s="2" t="s">
        <v>459</v>
      </c>
      <c r="D165" s="2" t="s">
        <v>460</v>
      </c>
      <c r="E165" s="2" t="s">
        <v>461</v>
      </c>
      <c r="F165" s="2" t="s">
        <v>615</v>
      </c>
      <c r="G165" s="2" t="s">
        <v>616</v>
      </c>
      <c r="H165" s="2" t="s">
        <v>617</v>
      </c>
      <c r="J165" s="2" t="s">
        <v>465</v>
      </c>
      <c r="K165" s="2" t="s">
        <v>14</v>
      </c>
      <c r="V165" s="4" t="str">
        <f t="shared" si="0"/>
        <v>Kanyarat Srichan</v>
      </c>
      <c r="W165" s="2" t="s">
        <v>305</v>
      </c>
      <c r="X165" s="6">
        <v>0</v>
      </c>
      <c r="Y165" s="6">
        <v>0</v>
      </c>
      <c r="Z165" s="2" t="s">
        <v>70</v>
      </c>
      <c r="AA165" s="5"/>
      <c r="AB165" s="5"/>
      <c r="AC165" s="5">
        <v>0.73</v>
      </c>
      <c r="AD165" s="7"/>
      <c r="AE165" s="21" t="str">
        <f ca="1">IFERROR(__xludf.DUMMYFUNCTION("IFERROR(FILTER(Certificate!$B:$B, LOWER(Certificate!$A:$A)=LOWER(TRIM($V165)), (Certificate!$D:$D=""H"") + (Certificate!$D:$D=""HTO"")), """")"),"")</f>
        <v/>
      </c>
      <c r="AF165" s="7"/>
      <c r="AG165" s="7"/>
      <c r="AH165" s="8" t="str">
        <f ca="1">IFERROR(__xludf.DUMMYFUNCTION("IFERROR(FILTER(Certificate!$B:$B, LOWER(Certificate!$A:$A)=LOWER(TRIM($V165)), (Certificate!$D:$D=""TO"") + (Certificate!$D:$D=""HTO"")), """")"),"")</f>
        <v/>
      </c>
      <c r="AI165" s="7"/>
      <c r="AJ165" s="7" t="s">
        <v>532</v>
      </c>
      <c r="AK165" s="8" t="str">
        <f ca="1">IFERROR(__xludf.DUMMYFUNCTION("IFERROR(FILTER(Certificate!$B:$B, Certificate!$A:$A=TRIM($V165), Certificate!$D:$D=""D""), """")"),"")</f>
        <v/>
      </c>
      <c r="AL165" s="2"/>
    </row>
    <row r="166" spans="1:38" ht="13" x14ac:dyDescent="0.15">
      <c r="A166" s="2">
        <v>163</v>
      </c>
      <c r="B166" s="3">
        <v>43617</v>
      </c>
      <c r="C166" s="2" t="s">
        <v>459</v>
      </c>
      <c r="D166" s="2" t="s">
        <v>460</v>
      </c>
      <c r="E166" s="2" t="s">
        <v>461</v>
      </c>
      <c r="F166" s="2" t="s">
        <v>618</v>
      </c>
      <c r="G166" s="2" t="s">
        <v>619</v>
      </c>
      <c r="H166" s="2" t="s">
        <v>620</v>
      </c>
      <c r="J166" s="2" t="s">
        <v>465</v>
      </c>
      <c r="K166" s="2" t="s">
        <v>14</v>
      </c>
      <c r="V166" s="4" t="str">
        <f t="shared" si="0"/>
        <v>Khampha​ Yingkhong</v>
      </c>
      <c r="W166" s="2" t="s">
        <v>305</v>
      </c>
      <c r="X166" s="6">
        <v>0</v>
      </c>
      <c r="Y166" s="6">
        <v>0</v>
      </c>
      <c r="Z166" s="2" t="s">
        <v>70</v>
      </c>
      <c r="AA166" s="5"/>
      <c r="AB166" s="5"/>
      <c r="AC166" s="5">
        <v>0.93</v>
      </c>
      <c r="AD166" s="7"/>
      <c r="AE166" s="21" t="str">
        <f ca="1">IFERROR(__xludf.DUMMYFUNCTION("IFERROR(FILTER(Certificate!$B:$B, LOWER(Certificate!$A:$A)=LOWER(TRIM($V166)), (Certificate!$D:$D=""H"") + (Certificate!$D:$D=""HTO"")), """")"),"")</f>
        <v/>
      </c>
      <c r="AF166" s="7"/>
      <c r="AG166" s="7"/>
      <c r="AH166" s="8" t="str">
        <f ca="1">IFERROR(__xludf.DUMMYFUNCTION("IFERROR(FILTER(Certificate!$B:$B, LOWER(Certificate!$A:$A)=LOWER(TRIM($V166)), (Certificate!$D:$D=""TO"") + (Certificate!$D:$D=""HTO"")), """")"),"")</f>
        <v/>
      </c>
      <c r="AI166" s="7"/>
      <c r="AJ166" s="7" t="s">
        <v>216</v>
      </c>
      <c r="AK166" s="8" t="str">
        <f ca="1">IFERROR(__xludf.DUMMYFUNCTION("IFERROR(FILTER(Certificate!$B:$B, Certificate!$A:$A=TRIM($V166), Certificate!$D:$D=""D""), """")"),"")</f>
        <v/>
      </c>
      <c r="AL166" s="2"/>
    </row>
    <row r="167" spans="1:38" ht="13" x14ac:dyDescent="0.15">
      <c r="A167" s="2">
        <v>164</v>
      </c>
      <c r="B167" s="3">
        <v>43617</v>
      </c>
      <c r="C167" s="2" t="s">
        <v>459</v>
      </c>
      <c r="D167" s="2" t="s">
        <v>460</v>
      </c>
      <c r="E167" s="2" t="s">
        <v>461</v>
      </c>
      <c r="F167" s="2" t="s">
        <v>621</v>
      </c>
      <c r="G167" s="2" t="s">
        <v>622</v>
      </c>
      <c r="H167" s="2" t="s">
        <v>623</v>
      </c>
      <c r="J167" s="2" t="s">
        <v>465</v>
      </c>
      <c r="K167" s="2" t="s">
        <v>14</v>
      </c>
      <c r="V167" s="4" t="str">
        <f t="shared" si="0"/>
        <v>Nattinee Thongdee</v>
      </c>
      <c r="W167" s="2" t="s">
        <v>305</v>
      </c>
      <c r="X167" s="6">
        <v>0</v>
      </c>
      <c r="Y167" s="6">
        <v>0</v>
      </c>
      <c r="Z167" s="2" t="s">
        <v>70</v>
      </c>
      <c r="AA167" s="5"/>
      <c r="AB167" s="5"/>
      <c r="AC167" s="5">
        <v>0.87</v>
      </c>
      <c r="AD167" s="7"/>
      <c r="AE167" s="21" t="str">
        <f ca="1">IFERROR(__xludf.DUMMYFUNCTION("IFERROR(FILTER(Certificate!$B:$B, LOWER(Certificate!$A:$A)=LOWER(TRIM($V167)), (Certificate!$D:$D=""H"") + (Certificate!$D:$D=""HTO"")), """")"),"")</f>
        <v/>
      </c>
      <c r="AF167" s="7"/>
      <c r="AG167" s="7"/>
      <c r="AH167" s="8" t="str">
        <f ca="1">IFERROR(__xludf.DUMMYFUNCTION("IFERROR(FILTER(Certificate!$B:$B, LOWER(Certificate!$A:$A)=LOWER(TRIM($V167)), (Certificate!$D:$D=""TO"") + (Certificate!$D:$D=""HTO"")), """")"),"")</f>
        <v/>
      </c>
      <c r="AI167" s="7"/>
      <c r="AJ167" s="7" t="s">
        <v>216</v>
      </c>
      <c r="AK167" s="8" t="str">
        <f ca="1">IFERROR(__xludf.DUMMYFUNCTION("IFERROR(FILTER(Certificate!$B:$B, Certificate!$A:$A=TRIM($V167), Certificate!$D:$D=""D""), """")"),"")</f>
        <v/>
      </c>
      <c r="AL167" s="2"/>
    </row>
    <row r="168" spans="1:38" ht="13" x14ac:dyDescent="0.15">
      <c r="A168" s="2">
        <v>165</v>
      </c>
      <c r="B168" s="3">
        <v>43617</v>
      </c>
      <c r="C168" s="2" t="s">
        <v>459</v>
      </c>
      <c r="D168" s="2" t="s">
        <v>460</v>
      </c>
      <c r="E168" s="2" t="s">
        <v>461</v>
      </c>
      <c r="F168" s="2" t="s">
        <v>624</v>
      </c>
      <c r="G168" s="2" t="s">
        <v>625</v>
      </c>
      <c r="H168" s="2" t="s">
        <v>626</v>
      </c>
      <c r="J168" s="2" t="s">
        <v>465</v>
      </c>
      <c r="K168" s="2" t="s">
        <v>14</v>
      </c>
      <c r="V168" s="4" t="str">
        <f t="shared" si="0"/>
        <v>Kwan-isara Bhumisiripaiboon</v>
      </c>
      <c r="W168" s="2" t="s">
        <v>305</v>
      </c>
      <c r="X168" s="6">
        <v>0</v>
      </c>
      <c r="Y168" s="6">
        <v>0</v>
      </c>
      <c r="Z168" s="2" t="s">
        <v>70</v>
      </c>
      <c r="AA168" s="5"/>
      <c r="AB168" s="5"/>
      <c r="AC168" s="5">
        <v>0.83</v>
      </c>
      <c r="AD168" s="7"/>
      <c r="AE168" s="21" t="str">
        <f ca="1">IFERROR(__xludf.DUMMYFUNCTION("IFERROR(FILTER(Certificate!$B:$B, LOWER(Certificate!$A:$A)=LOWER(TRIM($V168)), (Certificate!$D:$D=""H"") + (Certificate!$D:$D=""HTO"")), """")"),"")</f>
        <v/>
      </c>
      <c r="AF168" s="7"/>
      <c r="AG168" s="7"/>
      <c r="AH168" s="8" t="str">
        <f ca="1">IFERROR(__xludf.DUMMYFUNCTION("IFERROR(FILTER(Certificate!$B:$B, LOWER(Certificate!$A:$A)=LOWER(TRIM($V168)), (Certificate!$D:$D=""TO"") + (Certificate!$D:$D=""HTO"")), """")"),"")</f>
        <v/>
      </c>
      <c r="AI168" s="7"/>
      <c r="AJ168" s="7" t="s">
        <v>216</v>
      </c>
      <c r="AK168" s="8" t="str">
        <f ca="1">IFERROR(__xludf.DUMMYFUNCTION("IFERROR(FILTER(Certificate!$B:$B, Certificate!$A:$A=TRIM($V168), Certificate!$D:$D=""D""), """")"),"")</f>
        <v/>
      </c>
      <c r="AL168" s="2"/>
    </row>
    <row r="169" spans="1:38" ht="13" x14ac:dyDescent="0.15">
      <c r="A169" s="2">
        <v>166</v>
      </c>
      <c r="B169" s="3">
        <v>43617</v>
      </c>
      <c r="C169" s="2" t="s">
        <v>459</v>
      </c>
      <c r="D169" s="2" t="s">
        <v>460</v>
      </c>
      <c r="E169" s="2" t="s">
        <v>461</v>
      </c>
      <c r="F169" s="2" t="s">
        <v>627</v>
      </c>
      <c r="G169" s="2" t="s">
        <v>628</v>
      </c>
      <c r="H169" s="2" t="s">
        <v>629</v>
      </c>
      <c r="J169" s="2" t="s">
        <v>465</v>
      </c>
      <c r="K169" s="2" t="s">
        <v>14</v>
      </c>
      <c r="V169" s="4" t="str">
        <f t="shared" si="0"/>
        <v>Supaporn Lamwunnawong</v>
      </c>
      <c r="W169" s="2" t="s">
        <v>305</v>
      </c>
      <c r="X169" s="6">
        <v>0</v>
      </c>
      <c r="Y169" s="6">
        <v>0</v>
      </c>
      <c r="Z169" s="2" t="s">
        <v>70</v>
      </c>
      <c r="AA169" s="5"/>
      <c r="AB169" s="5"/>
      <c r="AC169" s="5">
        <v>0.7</v>
      </c>
      <c r="AD169" s="7"/>
      <c r="AE169" s="21" t="str">
        <f ca="1">IFERROR(__xludf.DUMMYFUNCTION("IFERROR(FILTER(Certificate!$B:$B, LOWER(Certificate!$A:$A)=LOWER(TRIM($V169)), (Certificate!$D:$D=""H"") + (Certificate!$D:$D=""HTO"")), """")"),"")</f>
        <v/>
      </c>
      <c r="AF169" s="7"/>
      <c r="AG169" s="7"/>
      <c r="AH169" s="8" t="str">
        <f ca="1">IFERROR(__xludf.DUMMYFUNCTION("IFERROR(FILTER(Certificate!$B:$B, LOWER(Certificate!$A:$A)=LOWER(TRIM($V169)), (Certificate!$D:$D=""TO"") + (Certificate!$D:$D=""HTO"")), """")"),"")</f>
        <v/>
      </c>
      <c r="AI169" s="7"/>
      <c r="AJ169" s="7" t="s">
        <v>532</v>
      </c>
      <c r="AK169" s="8" t="str">
        <f ca="1">IFERROR(__xludf.DUMMYFUNCTION("IFERROR(FILTER(Certificate!$B:$B, Certificate!$A:$A=TRIM($V169), Certificate!$D:$D=""D""), """")"),"")</f>
        <v/>
      </c>
      <c r="AL169" s="2"/>
    </row>
    <row r="170" spans="1:38" ht="13" x14ac:dyDescent="0.15">
      <c r="A170" s="2">
        <v>167</v>
      </c>
      <c r="B170" s="3">
        <v>43617</v>
      </c>
      <c r="C170" s="2" t="s">
        <v>459</v>
      </c>
      <c r="D170" s="2" t="s">
        <v>460</v>
      </c>
      <c r="E170" s="2" t="s">
        <v>461</v>
      </c>
      <c r="F170" s="2" t="s">
        <v>630</v>
      </c>
      <c r="G170" s="2" t="s">
        <v>631</v>
      </c>
      <c r="H170" s="2" t="s">
        <v>632</v>
      </c>
      <c r="J170" s="2" t="s">
        <v>465</v>
      </c>
      <c r="K170" s="2" t="s">
        <v>14</v>
      </c>
      <c r="V170" s="4" t="str">
        <f t="shared" si="0"/>
        <v>Wanwisa Thumwicha</v>
      </c>
      <c r="W170" s="2" t="s">
        <v>305</v>
      </c>
      <c r="X170" s="6">
        <v>0</v>
      </c>
      <c r="Y170" s="6">
        <v>0</v>
      </c>
      <c r="Z170" s="2" t="s">
        <v>70</v>
      </c>
      <c r="AA170" s="5"/>
      <c r="AB170" s="5"/>
      <c r="AC170" s="5">
        <v>0.8</v>
      </c>
      <c r="AD170" s="7"/>
      <c r="AE170" s="21" t="str">
        <f ca="1">IFERROR(__xludf.DUMMYFUNCTION("IFERROR(FILTER(Certificate!$B:$B, LOWER(Certificate!$A:$A)=LOWER(TRIM($V170)), (Certificate!$D:$D=""H"") + (Certificate!$D:$D=""HTO"")), """")"),"")</f>
        <v/>
      </c>
      <c r="AF170" s="7"/>
      <c r="AG170" s="7"/>
      <c r="AH170" s="8" t="str">
        <f ca="1">IFERROR(__xludf.DUMMYFUNCTION("IFERROR(FILTER(Certificate!$B:$B, LOWER(Certificate!$A:$A)=LOWER(TRIM($V170)), (Certificate!$D:$D=""TO"") + (Certificate!$D:$D=""HTO"")), """")"),"")</f>
        <v/>
      </c>
      <c r="AI170" s="7"/>
      <c r="AJ170" s="7" t="s">
        <v>216</v>
      </c>
      <c r="AK170" s="8" t="str">
        <f ca="1">IFERROR(__xludf.DUMMYFUNCTION("IFERROR(FILTER(Certificate!$B:$B, Certificate!$A:$A=TRIM($V170), Certificate!$D:$D=""D""), """")"),"")</f>
        <v/>
      </c>
      <c r="AL170" s="2"/>
    </row>
    <row r="171" spans="1:38" ht="13" x14ac:dyDescent="0.15">
      <c r="A171" s="2">
        <v>168</v>
      </c>
      <c r="B171" s="3">
        <v>43617</v>
      </c>
      <c r="C171" s="2" t="s">
        <v>459</v>
      </c>
      <c r="D171" s="2" t="s">
        <v>460</v>
      </c>
      <c r="E171" s="2" t="s">
        <v>461</v>
      </c>
      <c r="F171" s="2" t="s">
        <v>633</v>
      </c>
      <c r="G171" s="2" t="s">
        <v>634</v>
      </c>
      <c r="H171" s="2" t="s">
        <v>635</v>
      </c>
      <c r="J171" s="2" t="s">
        <v>465</v>
      </c>
      <c r="K171" s="2" t="s">
        <v>14</v>
      </c>
      <c r="V171" s="4" t="str">
        <f t="shared" si="0"/>
        <v>Nanthiya Kramklang</v>
      </c>
      <c r="W171" s="2" t="s">
        <v>305</v>
      </c>
      <c r="X171" s="6">
        <v>0</v>
      </c>
      <c r="Y171" s="6">
        <v>0</v>
      </c>
      <c r="Z171" s="2" t="s">
        <v>70</v>
      </c>
      <c r="AA171" s="5"/>
      <c r="AB171" s="5"/>
      <c r="AC171" s="5">
        <v>0.7</v>
      </c>
      <c r="AD171" s="7"/>
      <c r="AE171" s="21" t="str">
        <f ca="1">IFERROR(__xludf.DUMMYFUNCTION("IFERROR(FILTER(Certificate!$B:$B, LOWER(Certificate!$A:$A)=LOWER(TRIM($V171)), (Certificate!$D:$D=""H"") + (Certificate!$D:$D=""HTO"")), """")"),"")</f>
        <v/>
      </c>
      <c r="AF171" s="7"/>
      <c r="AG171" s="7"/>
      <c r="AH171" s="8" t="str">
        <f ca="1">IFERROR(__xludf.DUMMYFUNCTION("IFERROR(FILTER(Certificate!$B:$B, LOWER(Certificate!$A:$A)=LOWER(TRIM($V171)), (Certificate!$D:$D=""TO"") + (Certificate!$D:$D=""HTO"")), """")"),"")</f>
        <v/>
      </c>
      <c r="AI171" s="7"/>
      <c r="AJ171" s="7" t="s">
        <v>532</v>
      </c>
      <c r="AK171" s="8" t="str">
        <f ca="1">IFERROR(__xludf.DUMMYFUNCTION("IFERROR(FILTER(Certificate!$B:$B, Certificate!$A:$A=TRIM($V171), Certificate!$D:$D=""D""), """")"),"")</f>
        <v/>
      </c>
      <c r="AL171" s="2"/>
    </row>
    <row r="172" spans="1:38" ht="13" x14ac:dyDescent="0.15">
      <c r="A172" s="2">
        <v>169</v>
      </c>
      <c r="B172" s="3">
        <v>43617</v>
      </c>
      <c r="C172" s="2" t="s">
        <v>459</v>
      </c>
      <c r="D172" s="2" t="s">
        <v>460</v>
      </c>
      <c r="E172" s="2" t="s">
        <v>461</v>
      </c>
      <c r="F172" s="2" t="s">
        <v>636</v>
      </c>
      <c r="G172" s="2" t="s">
        <v>637</v>
      </c>
      <c r="H172" s="2" t="s">
        <v>638</v>
      </c>
      <c r="J172" s="2" t="s">
        <v>465</v>
      </c>
      <c r="K172" s="2" t="s">
        <v>14</v>
      </c>
      <c r="V172" s="4" t="str">
        <f t="shared" si="0"/>
        <v>Woradech Na​ Krom</v>
      </c>
      <c r="W172" s="2" t="s">
        <v>305</v>
      </c>
      <c r="X172" s="6">
        <v>0</v>
      </c>
      <c r="Y172" s="6">
        <v>0</v>
      </c>
      <c r="Z172" s="2" t="s">
        <v>70</v>
      </c>
      <c r="AA172" s="5"/>
      <c r="AB172" s="5"/>
      <c r="AC172" s="5">
        <v>0.92</v>
      </c>
      <c r="AD172" s="7"/>
      <c r="AE172" s="21" t="str">
        <f ca="1">IFERROR(__xludf.DUMMYFUNCTION("IFERROR(FILTER(Certificate!$B:$B, LOWER(Certificate!$A:$A)=LOWER(TRIM($V172)), (Certificate!$D:$D=""H"") + (Certificate!$D:$D=""HTO"")), """")"),"")</f>
        <v/>
      </c>
      <c r="AF172" s="7"/>
      <c r="AG172" s="7"/>
      <c r="AH172" s="8" t="str">
        <f ca="1">IFERROR(__xludf.DUMMYFUNCTION("IFERROR(FILTER(Certificate!$B:$B, LOWER(Certificate!$A:$A)=LOWER(TRIM($V172)), (Certificate!$D:$D=""TO"") + (Certificate!$D:$D=""HTO"")), """")"),"")</f>
        <v/>
      </c>
      <c r="AI172" s="7"/>
      <c r="AJ172" s="7" t="s">
        <v>216</v>
      </c>
      <c r="AK172" s="8" t="str">
        <f ca="1">IFERROR(__xludf.DUMMYFUNCTION("IFERROR(FILTER(Certificate!$B:$B, Certificate!$A:$A=TRIM($V172), Certificate!$D:$D=""D""), """")"),"")</f>
        <v/>
      </c>
      <c r="AL172" s="2"/>
    </row>
    <row r="173" spans="1:38" ht="13" x14ac:dyDescent="0.15">
      <c r="A173" s="2">
        <v>170</v>
      </c>
      <c r="B173" s="3">
        <v>43617</v>
      </c>
      <c r="C173" s="2" t="s">
        <v>459</v>
      </c>
      <c r="D173" s="2" t="s">
        <v>460</v>
      </c>
      <c r="E173" s="2" t="s">
        <v>461</v>
      </c>
      <c r="F173" s="2" t="s">
        <v>639</v>
      </c>
      <c r="G173" s="2" t="s">
        <v>640</v>
      </c>
      <c r="H173" s="2" t="s">
        <v>641</v>
      </c>
      <c r="J173" s="2" t="s">
        <v>465</v>
      </c>
      <c r="K173" s="2" t="s">
        <v>14</v>
      </c>
      <c r="V173" s="4" t="str">
        <f t="shared" si="0"/>
        <v>Mada Chayathatto</v>
      </c>
      <c r="W173" s="2" t="s">
        <v>305</v>
      </c>
      <c r="X173" s="6">
        <v>0</v>
      </c>
      <c r="Y173" s="6">
        <v>0</v>
      </c>
      <c r="Z173" s="2" t="s">
        <v>70</v>
      </c>
      <c r="AA173" s="5"/>
      <c r="AB173" s="5"/>
      <c r="AC173" s="5">
        <v>0.9</v>
      </c>
      <c r="AD173" s="7"/>
      <c r="AE173" s="21" t="str">
        <f ca="1">IFERROR(__xludf.DUMMYFUNCTION("IFERROR(FILTER(Certificate!$B:$B, LOWER(Certificate!$A:$A)=LOWER(TRIM($V173)), (Certificate!$D:$D=""H"") + (Certificate!$D:$D=""HTO"")), """")"),"")</f>
        <v/>
      </c>
      <c r="AF173" s="7"/>
      <c r="AG173" s="7"/>
      <c r="AH173" s="8" t="str">
        <f ca="1">IFERROR(__xludf.DUMMYFUNCTION("IFERROR(FILTER(Certificate!$B:$B, LOWER(Certificate!$A:$A)=LOWER(TRIM($V173)), (Certificate!$D:$D=""TO"") + (Certificate!$D:$D=""HTO"")), """")"),"")</f>
        <v/>
      </c>
      <c r="AI173" s="7"/>
      <c r="AJ173" s="7" t="s">
        <v>216</v>
      </c>
      <c r="AK173" s="8" t="str">
        <f ca="1">IFERROR(__xludf.DUMMYFUNCTION("IFERROR(FILTER(Certificate!$B:$B, Certificate!$A:$A=TRIM($V173), Certificate!$D:$D=""D""), """")"),"")</f>
        <v/>
      </c>
      <c r="AL173" s="2"/>
    </row>
    <row r="174" spans="1:38" ht="13" x14ac:dyDescent="0.15">
      <c r="A174" s="2">
        <v>171</v>
      </c>
      <c r="B174" s="3">
        <v>43617</v>
      </c>
      <c r="C174" s="2" t="s">
        <v>459</v>
      </c>
      <c r="D174" s="2" t="s">
        <v>460</v>
      </c>
      <c r="E174" s="2" t="s">
        <v>461</v>
      </c>
      <c r="F174" s="2" t="s">
        <v>642</v>
      </c>
      <c r="G174" s="2" t="s">
        <v>643</v>
      </c>
      <c r="H174" s="2" t="s">
        <v>644</v>
      </c>
      <c r="J174" s="2" t="s">
        <v>465</v>
      </c>
      <c r="K174" s="2" t="s">
        <v>14</v>
      </c>
      <c r="V174" s="4" t="str">
        <f t="shared" si="0"/>
        <v>Boonsong​ Guayngern</v>
      </c>
      <c r="W174" s="2" t="s">
        <v>305</v>
      </c>
      <c r="X174" s="6">
        <v>0</v>
      </c>
      <c r="Y174" s="6">
        <v>0</v>
      </c>
      <c r="Z174" s="2" t="s">
        <v>70</v>
      </c>
      <c r="AA174" s="5"/>
      <c r="AB174" s="5"/>
      <c r="AC174" s="5">
        <v>0.9</v>
      </c>
      <c r="AD174" s="7"/>
      <c r="AE174" s="21" t="str">
        <f ca="1">IFERROR(__xludf.DUMMYFUNCTION("IFERROR(FILTER(Certificate!$B:$B, LOWER(Certificate!$A:$A)=LOWER(TRIM($V174)), (Certificate!$D:$D=""H"") + (Certificate!$D:$D=""HTO"")), """")"),"")</f>
        <v/>
      </c>
      <c r="AF174" s="7"/>
      <c r="AG174" s="7"/>
      <c r="AH174" s="8" t="str">
        <f ca="1">IFERROR(__xludf.DUMMYFUNCTION("IFERROR(FILTER(Certificate!$B:$B, LOWER(Certificate!$A:$A)=LOWER(TRIM($V174)), (Certificate!$D:$D=""TO"") + (Certificate!$D:$D=""HTO"")), """")"),"")</f>
        <v/>
      </c>
      <c r="AI174" s="7"/>
      <c r="AJ174" s="7" t="s">
        <v>216</v>
      </c>
      <c r="AK174" s="8" t="str">
        <f ca="1">IFERROR(__xludf.DUMMYFUNCTION("IFERROR(FILTER(Certificate!$B:$B, Certificate!$A:$A=TRIM($V174), Certificate!$D:$D=""D""), """")"),"")</f>
        <v/>
      </c>
      <c r="AL174" s="2"/>
    </row>
    <row r="175" spans="1:38" ht="13" x14ac:dyDescent="0.15">
      <c r="A175" s="2">
        <v>172</v>
      </c>
      <c r="B175" s="3">
        <v>43617</v>
      </c>
      <c r="C175" s="2" t="s">
        <v>459</v>
      </c>
      <c r="D175" s="2" t="s">
        <v>460</v>
      </c>
      <c r="E175" s="2" t="s">
        <v>461</v>
      </c>
      <c r="F175" s="2" t="s">
        <v>645</v>
      </c>
      <c r="G175" s="2" t="s">
        <v>646</v>
      </c>
      <c r="H175" s="2" t="s">
        <v>647</v>
      </c>
      <c r="J175" s="2" t="s">
        <v>465</v>
      </c>
      <c r="K175" s="2" t="s">
        <v>14</v>
      </c>
      <c r="V175" s="4" t="str">
        <f t="shared" si="0"/>
        <v>Petchsri Nonsiri</v>
      </c>
      <c r="W175" s="6">
        <v>0.48</v>
      </c>
      <c r="X175" s="6">
        <v>0</v>
      </c>
      <c r="Y175" s="6">
        <v>0</v>
      </c>
      <c r="Z175" s="2" t="s">
        <v>180</v>
      </c>
      <c r="AA175" s="5"/>
      <c r="AB175" s="5"/>
      <c r="AC175" s="5">
        <v>0.89</v>
      </c>
      <c r="AD175" s="7"/>
      <c r="AE175" s="21" t="str">
        <f ca="1">IFERROR(__xludf.DUMMYFUNCTION("IFERROR(FILTER(Certificate!$B:$B, LOWER(Certificate!$A:$A)=LOWER(TRIM($V175)), (Certificate!$D:$D=""H"") + (Certificate!$D:$D=""HTO"")), """")"),"")</f>
        <v/>
      </c>
      <c r="AF175" s="7"/>
      <c r="AG175" s="7"/>
      <c r="AH175" s="8" t="str">
        <f ca="1">IFERROR(__xludf.DUMMYFUNCTION("IFERROR(FILTER(Certificate!$B:$B, LOWER(Certificate!$A:$A)=LOWER(TRIM($V175)), (Certificate!$D:$D=""TO"") + (Certificate!$D:$D=""HTO"")), """")"),"")</f>
        <v/>
      </c>
      <c r="AI175" s="7"/>
      <c r="AJ175" s="7" t="s">
        <v>216</v>
      </c>
      <c r="AK175" s="8" t="str">
        <f ca="1">IFERROR(__xludf.DUMMYFUNCTION("IFERROR(FILTER(Certificate!$B:$B, Certificate!$A:$A=TRIM($V175), Certificate!$D:$D=""D""), """")"),"")</f>
        <v/>
      </c>
      <c r="AL175" s="2"/>
    </row>
    <row r="176" spans="1:38" ht="13" x14ac:dyDescent="0.15">
      <c r="A176" s="2">
        <v>173</v>
      </c>
      <c r="B176" s="3">
        <v>43801</v>
      </c>
      <c r="C176" s="2" t="s">
        <v>648</v>
      </c>
      <c r="D176" s="2" t="s">
        <v>649</v>
      </c>
      <c r="E176" s="2" t="s">
        <v>461</v>
      </c>
      <c r="F176" s="2" t="s">
        <v>650</v>
      </c>
      <c r="G176" s="2" t="s">
        <v>651</v>
      </c>
      <c r="H176" s="2" t="s">
        <v>652</v>
      </c>
      <c r="J176" s="2" t="s">
        <v>653</v>
      </c>
      <c r="K176" s="2" t="s">
        <v>22</v>
      </c>
      <c r="V176" s="4" t="str">
        <f t="shared" si="0"/>
        <v>Roby Ardiwijaya</v>
      </c>
      <c r="W176" s="6">
        <v>0.67</v>
      </c>
      <c r="X176" s="6">
        <v>0</v>
      </c>
      <c r="Y176" s="6">
        <v>0</v>
      </c>
      <c r="Z176" s="2" t="s">
        <v>180</v>
      </c>
      <c r="AA176" s="5"/>
      <c r="AB176" s="5"/>
      <c r="AC176" s="5">
        <v>0.97</v>
      </c>
      <c r="AD176" s="7"/>
      <c r="AE176" s="21" t="str">
        <f ca="1">IFERROR(__xludf.DUMMYFUNCTION("IFERROR(FILTER(Certificate!$B:$B, LOWER(Certificate!$A:$A)=LOWER(TRIM($V176)), (Certificate!$D:$D=""H"") + (Certificate!$D:$D=""HTO"")), """")"),"")</f>
        <v/>
      </c>
      <c r="AF176" s="7"/>
      <c r="AG176" s="7"/>
      <c r="AH176" s="8" t="str">
        <f ca="1">IFERROR(__xludf.DUMMYFUNCTION("IFERROR(FILTER(Certificate!$B:$B, LOWER(Certificate!$A:$A)=LOWER(TRIM($V176)), (Certificate!$D:$D=""TO"") + (Certificate!$D:$D=""HTO"")), """")"),"")</f>
        <v/>
      </c>
      <c r="AI176" s="7"/>
      <c r="AJ176" s="7" t="s">
        <v>216</v>
      </c>
      <c r="AK176" s="8" t="str">
        <f ca="1">IFERROR(__xludf.DUMMYFUNCTION("IFERROR(FILTER(Certificate!$B:$B, Certificate!$A:$A=TRIM($V176), Certificate!$D:$D=""D""), """")"),"")</f>
        <v/>
      </c>
      <c r="AL176" s="2"/>
    </row>
    <row r="177" spans="1:38" ht="13" x14ac:dyDescent="0.15">
      <c r="A177" s="2">
        <v>174</v>
      </c>
      <c r="B177" s="3">
        <v>43801</v>
      </c>
      <c r="C177" s="2" t="s">
        <v>648</v>
      </c>
      <c r="D177" s="2" t="s">
        <v>649</v>
      </c>
      <c r="E177" s="2" t="s">
        <v>461</v>
      </c>
      <c r="F177" s="2" t="s">
        <v>654</v>
      </c>
      <c r="G177" s="2" t="s">
        <v>655</v>
      </c>
      <c r="H177" s="2" t="s">
        <v>656</v>
      </c>
      <c r="J177" s="2" t="s">
        <v>653</v>
      </c>
      <c r="K177" s="2" t="s">
        <v>22</v>
      </c>
      <c r="V177" s="4" t="str">
        <f t="shared" si="0"/>
        <v>I Gede Ardika</v>
      </c>
      <c r="W177" s="6">
        <v>0.71</v>
      </c>
      <c r="X177" s="6">
        <v>0</v>
      </c>
      <c r="Y177" s="6">
        <v>0</v>
      </c>
      <c r="Z177" s="2" t="s">
        <v>180</v>
      </c>
      <c r="AA177" s="5"/>
      <c r="AB177" s="5"/>
      <c r="AC177" s="5">
        <v>0.96</v>
      </c>
      <c r="AD177" s="7"/>
      <c r="AE177" s="21" t="str">
        <f ca="1">IFERROR(__xludf.DUMMYFUNCTION("IFERROR(FILTER(Certificate!$B:$B, LOWER(Certificate!$A:$A)=LOWER(TRIM($V177)), (Certificate!$D:$D=""H"") + (Certificate!$D:$D=""HTO"")), """")"),"")</f>
        <v/>
      </c>
      <c r="AF177" s="7"/>
      <c r="AG177" s="7"/>
      <c r="AH177" s="8" t="str">
        <f ca="1">IFERROR(__xludf.DUMMYFUNCTION("IFERROR(FILTER(Certificate!$B:$B, LOWER(Certificate!$A:$A)=LOWER(TRIM($V177)), (Certificate!$D:$D=""TO"") + (Certificate!$D:$D=""HTO"")), """")"),"")</f>
        <v/>
      </c>
      <c r="AI177" s="7"/>
      <c r="AJ177" s="7" t="s">
        <v>216</v>
      </c>
      <c r="AK177" s="8" t="str">
        <f ca="1">IFERROR(__xludf.DUMMYFUNCTION("IFERROR(FILTER(Certificate!$B:$B, Certificate!$A:$A=TRIM($V177), Certificate!$D:$D=""D""), """")"),"")</f>
        <v/>
      </c>
      <c r="AL177" s="2"/>
    </row>
    <row r="178" spans="1:38" ht="13" x14ac:dyDescent="0.15">
      <c r="A178" s="2">
        <v>175</v>
      </c>
      <c r="B178" s="3">
        <v>43801</v>
      </c>
      <c r="C178" s="2" t="s">
        <v>648</v>
      </c>
      <c r="D178" s="2" t="s">
        <v>649</v>
      </c>
      <c r="E178" s="2" t="s">
        <v>461</v>
      </c>
      <c r="F178" s="2" t="s">
        <v>657</v>
      </c>
      <c r="G178" s="2" t="s">
        <v>658</v>
      </c>
      <c r="H178" s="2" t="s">
        <v>659</v>
      </c>
      <c r="J178" s="2" t="s">
        <v>653</v>
      </c>
      <c r="K178" s="2" t="s">
        <v>22</v>
      </c>
      <c r="V178" s="4" t="str">
        <f t="shared" si="0"/>
        <v>Mahawan Karuniasa</v>
      </c>
      <c r="W178" s="6">
        <v>0.86</v>
      </c>
      <c r="X178" s="6">
        <v>0</v>
      </c>
      <c r="Y178" s="6">
        <v>0</v>
      </c>
      <c r="Z178" s="2" t="s">
        <v>70</v>
      </c>
      <c r="AA178" s="5"/>
      <c r="AB178" s="5"/>
      <c r="AC178" s="5">
        <v>1</v>
      </c>
      <c r="AD178" s="7"/>
      <c r="AE178" s="21" t="str">
        <f ca="1">IFERROR(__xludf.DUMMYFUNCTION("IFERROR(FILTER(Certificate!$B:$B, LOWER(Certificate!$A:$A)=LOWER(TRIM($V178)), (Certificate!$D:$D=""H"") + (Certificate!$D:$D=""HTO"")), """")"),"")</f>
        <v/>
      </c>
      <c r="AF178" s="7"/>
      <c r="AG178" s="7"/>
      <c r="AH178" s="8" t="str">
        <f ca="1">IFERROR(__xludf.DUMMYFUNCTION("IFERROR(FILTER(Certificate!$B:$B, LOWER(Certificate!$A:$A)=LOWER(TRIM($V178)), (Certificate!$D:$D=""TO"") + (Certificate!$D:$D=""HTO"")), """")"),"")</f>
        <v/>
      </c>
      <c r="AI178" s="7"/>
      <c r="AJ178" s="7" t="s">
        <v>216</v>
      </c>
      <c r="AK178" s="8" t="str">
        <f ca="1">IFERROR(__xludf.DUMMYFUNCTION("IFERROR(FILTER(Certificate!$B:$B, Certificate!$A:$A=TRIM($V178), Certificate!$D:$D=""D""), """")"),"")</f>
        <v/>
      </c>
      <c r="AL178" s="2"/>
    </row>
    <row r="179" spans="1:38" ht="13" x14ac:dyDescent="0.15">
      <c r="A179" s="2">
        <v>176</v>
      </c>
      <c r="B179" s="3">
        <v>43801</v>
      </c>
      <c r="C179" s="2" t="s">
        <v>648</v>
      </c>
      <c r="D179" s="2" t="s">
        <v>649</v>
      </c>
      <c r="E179" s="2" t="s">
        <v>461</v>
      </c>
      <c r="F179" s="2" t="s">
        <v>660</v>
      </c>
      <c r="G179" s="2" t="s">
        <v>661</v>
      </c>
      <c r="H179" s="2" t="s">
        <v>662</v>
      </c>
      <c r="J179" s="2" t="s">
        <v>653</v>
      </c>
      <c r="K179" s="2" t="s">
        <v>22</v>
      </c>
      <c r="V179" s="4" t="str">
        <f t="shared" si="0"/>
        <v>Valerina Daniel</v>
      </c>
      <c r="W179" s="6">
        <v>0.9</v>
      </c>
      <c r="X179" s="6">
        <v>0</v>
      </c>
      <c r="Y179" s="6">
        <v>0</v>
      </c>
      <c r="Z179" s="2" t="s">
        <v>70</v>
      </c>
      <c r="AA179" s="5"/>
      <c r="AB179" s="5"/>
      <c r="AC179" s="5">
        <v>1</v>
      </c>
      <c r="AD179" s="7"/>
      <c r="AE179" s="21" t="str">
        <f ca="1">IFERROR(__xludf.DUMMYFUNCTION("IFERROR(FILTER(Certificate!$B:$B, LOWER(Certificate!$A:$A)=LOWER(TRIM($V179)), (Certificate!$D:$D=""H"") + (Certificate!$D:$D=""HTO"")), """")"),"")</f>
        <v/>
      </c>
      <c r="AF179" s="7"/>
      <c r="AG179" s="7"/>
      <c r="AH179" s="8" t="str">
        <f ca="1">IFERROR(__xludf.DUMMYFUNCTION("IFERROR(FILTER(Certificate!$B:$B, LOWER(Certificate!$A:$A)=LOWER(TRIM($V179)), (Certificate!$D:$D=""TO"") + (Certificate!$D:$D=""HTO"")), """")"),"")</f>
        <v/>
      </c>
      <c r="AI179" s="7"/>
      <c r="AJ179" s="7" t="s">
        <v>216</v>
      </c>
      <c r="AK179" s="8" t="str">
        <f ca="1">IFERROR(__xludf.DUMMYFUNCTION("IFERROR(FILTER(Certificate!$B:$B, Certificate!$A:$A=TRIM($V179), Certificate!$D:$D=""D""), """")"),"")</f>
        <v/>
      </c>
      <c r="AL179" s="2"/>
    </row>
    <row r="180" spans="1:38" ht="13" x14ac:dyDescent="0.15">
      <c r="A180" s="2">
        <v>177</v>
      </c>
      <c r="B180" s="3">
        <v>43801</v>
      </c>
      <c r="C180" s="2" t="s">
        <v>648</v>
      </c>
      <c r="D180" s="2" t="s">
        <v>649</v>
      </c>
      <c r="E180" s="2" t="s">
        <v>461</v>
      </c>
      <c r="F180" s="2" t="s">
        <v>663</v>
      </c>
      <c r="G180" s="2" t="s">
        <v>664</v>
      </c>
      <c r="H180" s="2" t="s">
        <v>665</v>
      </c>
      <c r="J180" s="2" t="s">
        <v>653</v>
      </c>
      <c r="K180" s="2" t="s">
        <v>22</v>
      </c>
      <c r="V180" s="4" t="str">
        <f t="shared" si="0"/>
        <v>Akhmad Saufi</v>
      </c>
      <c r="W180" s="6">
        <v>0.78</v>
      </c>
      <c r="X180" s="6">
        <v>0</v>
      </c>
      <c r="Y180" s="6">
        <v>0</v>
      </c>
      <c r="Z180" s="2" t="s">
        <v>70</v>
      </c>
      <c r="AA180" s="5"/>
      <c r="AB180" s="5"/>
      <c r="AC180" s="5">
        <v>0.99</v>
      </c>
      <c r="AD180" s="7"/>
      <c r="AE180" s="21" t="str">
        <f ca="1">IFERROR(__xludf.DUMMYFUNCTION("IFERROR(FILTER(Certificate!$B:$B, LOWER(Certificate!$A:$A)=LOWER(TRIM($V180)), (Certificate!$D:$D=""H"") + (Certificate!$D:$D=""HTO"")), """")"),"")</f>
        <v/>
      </c>
      <c r="AF180" s="7"/>
      <c r="AG180" s="7"/>
      <c r="AH180" s="8" t="str">
        <f ca="1">IFERROR(__xludf.DUMMYFUNCTION("IFERROR(FILTER(Certificate!$B:$B, LOWER(Certificate!$A:$A)=LOWER(TRIM($V180)), (Certificate!$D:$D=""TO"") + (Certificate!$D:$D=""HTO"")), """")"),"")</f>
        <v/>
      </c>
      <c r="AI180" s="7"/>
      <c r="AJ180" s="7" t="s">
        <v>216</v>
      </c>
      <c r="AK180" s="8" t="str">
        <f ca="1">IFERROR(__xludf.DUMMYFUNCTION("IFERROR(FILTER(Certificate!$B:$B, Certificate!$A:$A=TRIM($V180), Certificate!$D:$D=""D""), """")"),"")</f>
        <v/>
      </c>
      <c r="AL180" s="2"/>
    </row>
    <row r="181" spans="1:38" ht="13" x14ac:dyDescent="0.15">
      <c r="A181" s="2">
        <v>178</v>
      </c>
      <c r="B181" s="3">
        <v>43801</v>
      </c>
      <c r="C181" s="2" t="s">
        <v>648</v>
      </c>
      <c r="D181" s="2" t="s">
        <v>649</v>
      </c>
      <c r="E181" s="2" t="s">
        <v>461</v>
      </c>
      <c r="F181" s="2" t="s">
        <v>666</v>
      </c>
      <c r="G181" s="2" t="s">
        <v>667</v>
      </c>
      <c r="H181" s="2" t="s">
        <v>668</v>
      </c>
      <c r="J181" s="2" t="s">
        <v>653</v>
      </c>
      <c r="K181" s="2" t="s">
        <v>22</v>
      </c>
      <c r="V181" s="4" t="str">
        <f t="shared" si="0"/>
        <v>Anastasia Manuella</v>
      </c>
      <c r="W181" s="6">
        <v>0.98</v>
      </c>
      <c r="X181" s="6">
        <v>0</v>
      </c>
      <c r="Y181" s="6">
        <v>0</v>
      </c>
      <c r="Z181" s="2" t="s">
        <v>70</v>
      </c>
      <c r="AA181" s="5"/>
      <c r="AB181" s="5"/>
      <c r="AC181" s="5">
        <v>0.98</v>
      </c>
      <c r="AD181" s="7"/>
      <c r="AE181" s="21" t="str">
        <f ca="1">IFERROR(__xludf.DUMMYFUNCTION("IFERROR(FILTER(Certificate!$B:$B, LOWER(Certificate!$A:$A)=LOWER(TRIM($V181)), (Certificate!$D:$D=""H"") + (Certificate!$D:$D=""HTO"")), """")"),"")</f>
        <v/>
      </c>
      <c r="AF181" s="7"/>
      <c r="AG181" s="7"/>
      <c r="AH181" s="8" t="str">
        <f ca="1">IFERROR(__xludf.DUMMYFUNCTION("IFERROR(FILTER(Certificate!$B:$B, LOWER(Certificate!$A:$A)=LOWER(TRIM($V181)), (Certificate!$D:$D=""TO"") + (Certificate!$D:$D=""HTO"")), """")"),"")</f>
        <v/>
      </c>
      <c r="AI181" s="7"/>
      <c r="AJ181" s="7" t="s">
        <v>216</v>
      </c>
      <c r="AK181" s="8" t="str">
        <f ca="1">IFERROR(__xludf.DUMMYFUNCTION("IFERROR(FILTER(Certificate!$B:$B, Certificate!$A:$A=TRIM($V181), Certificate!$D:$D=""D""), """")"),"")</f>
        <v/>
      </c>
      <c r="AL181" s="2"/>
    </row>
    <row r="182" spans="1:38" ht="13" x14ac:dyDescent="0.15">
      <c r="A182" s="2">
        <v>179</v>
      </c>
      <c r="B182" s="3">
        <v>43801</v>
      </c>
      <c r="C182" s="2" t="s">
        <v>648</v>
      </c>
      <c r="D182" s="2" t="s">
        <v>649</v>
      </c>
      <c r="E182" s="2" t="s">
        <v>461</v>
      </c>
      <c r="F182" s="2" t="s">
        <v>669</v>
      </c>
      <c r="G182" s="2" t="s">
        <v>670</v>
      </c>
      <c r="H182" s="2" t="s">
        <v>671</v>
      </c>
      <c r="J182" s="2" t="s">
        <v>653</v>
      </c>
      <c r="K182" s="2" t="s">
        <v>22</v>
      </c>
      <c r="V182" s="4" t="str">
        <f t="shared" si="0"/>
        <v>FERRY SABAM SAMOSIR</v>
      </c>
      <c r="W182" s="6">
        <v>0.86</v>
      </c>
      <c r="X182" s="6">
        <v>0</v>
      </c>
      <c r="Y182" s="6">
        <v>0</v>
      </c>
      <c r="Z182" s="2" t="s">
        <v>70</v>
      </c>
      <c r="AA182" s="5"/>
      <c r="AB182" s="5"/>
      <c r="AC182" s="5">
        <v>0.95</v>
      </c>
      <c r="AD182" s="7"/>
      <c r="AE182" s="21" t="str">
        <f ca="1">IFERROR(__xludf.DUMMYFUNCTION("IFERROR(FILTER(Certificate!$B:$B, LOWER(Certificate!$A:$A)=LOWER(TRIM($V182)), (Certificate!$D:$D=""H"") + (Certificate!$D:$D=""HTO"")), """")"),"")</f>
        <v/>
      </c>
      <c r="AF182" s="7"/>
      <c r="AG182" s="7"/>
      <c r="AH182" s="8" t="str">
        <f ca="1">IFERROR(__xludf.DUMMYFUNCTION("IFERROR(FILTER(Certificate!$B:$B, LOWER(Certificate!$A:$A)=LOWER(TRIM($V182)), (Certificate!$D:$D=""TO"") + (Certificate!$D:$D=""HTO"")), """")"),"")</f>
        <v/>
      </c>
      <c r="AI182" s="7"/>
      <c r="AJ182" s="7" t="s">
        <v>216</v>
      </c>
      <c r="AK182" s="8" t="str">
        <f ca="1">IFERROR(__xludf.DUMMYFUNCTION("IFERROR(FILTER(Certificate!$B:$B, Certificate!$A:$A=TRIM($V182), Certificate!$D:$D=""D""), """")"),"")</f>
        <v/>
      </c>
      <c r="AL182" s="2"/>
    </row>
    <row r="183" spans="1:38" ht="13" x14ac:dyDescent="0.15">
      <c r="A183" s="2">
        <v>180</v>
      </c>
      <c r="B183" s="3">
        <v>43801</v>
      </c>
      <c r="C183" s="2" t="s">
        <v>648</v>
      </c>
      <c r="D183" s="2" t="s">
        <v>649</v>
      </c>
      <c r="E183" s="2" t="s">
        <v>461</v>
      </c>
      <c r="F183" s="2" t="s">
        <v>672</v>
      </c>
      <c r="G183" s="2" t="s">
        <v>673</v>
      </c>
      <c r="H183" s="2" t="s">
        <v>674</v>
      </c>
      <c r="J183" s="2" t="s">
        <v>653</v>
      </c>
      <c r="K183" s="2" t="s">
        <v>22</v>
      </c>
      <c r="V183" s="4" t="str">
        <f t="shared" si="0"/>
        <v>Riant Nugroho</v>
      </c>
      <c r="W183" s="6">
        <v>0.59</v>
      </c>
      <c r="X183" s="6">
        <v>0</v>
      </c>
      <c r="Y183" s="6">
        <v>0</v>
      </c>
      <c r="Z183" s="2" t="s">
        <v>180</v>
      </c>
      <c r="AA183" s="5"/>
      <c r="AB183" s="5"/>
      <c r="AC183" s="5">
        <v>0.96</v>
      </c>
      <c r="AD183" s="7"/>
      <c r="AE183" s="21" t="str">
        <f ca="1">IFERROR(__xludf.DUMMYFUNCTION("IFERROR(FILTER(Certificate!$B:$B, LOWER(Certificate!$A:$A)=LOWER(TRIM($V183)), (Certificate!$D:$D=""H"") + (Certificate!$D:$D=""HTO"")), """")"),"")</f>
        <v/>
      </c>
      <c r="AF183" s="7"/>
      <c r="AG183" s="7"/>
      <c r="AH183" s="8" t="str">
        <f ca="1">IFERROR(__xludf.DUMMYFUNCTION("IFERROR(FILTER(Certificate!$B:$B, LOWER(Certificate!$A:$A)=LOWER(TRIM($V183)), (Certificate!$D:$D=""TO"") + (Certificate!$D:$D=""HTO"")), """")"),"")</f>
        <v/>
      </c>
      <c r="AI183" s="7"/>
      <c r="AJ183" s="7" t="s">
        <v>216</v>
      </c>
      <c r="AK183" s="8" t="str">
        <f ca="1">IFERROR(__xludf.DUMMYFUNCTION("IFERROR(FILTER(Certificate!$B:$B, Certificate!$A:$A=TRIM($V183), Certificate!$D:$D=""D""), """")"),"")</f>
        <v/>
      </c>
      <c r="AL183" s="2"/>
    </row>
    <row r="184" spans="1:38" ht="13" x14ac:dyDescent="0.15">
      <c r="A184" s="2">
        <v>181</v>
      </c>
      <c r="B184" s="3">
        <v>43801</v>
      </c>
      <c r="C184" s="2" t="s">
        <v>648</v>
      </c>
      <c r="D184" s="2" t="s">
        <v>649</v>
      </c>
      <c r="E184" s="2" t="s">
        <v>461</v>
      </c>
      <c r="F184" s="2" t="s">
        <v>675</v>
      </c>
      <c r="G184" s="2" t="s">
        <v>676</v>
      </c>
      <c r="H184" s="2" t="s">
        <v>677</v>
      </c>
      <c r="J184" s="2" t="s">
        <v>653</v>
      </c>
      <c r="K184" s="2" t="s">
        <v>22</v>
      </c>
      <c r="V184" s="4" t="str">
        <f t="shared" si="0"/>
        <v>Anak Agung Gde Raka Dalem</v>
      </c>
      <c r="W184" s="6">
        <v>0.67</v>
      </c>
      <c r="X184" s="6">
        <v>0</v>
      </c>
      <c r="Y184" s="6">
        <v>0</v>
      </c>
      <c r="Z184" s="2" t="s">
        <v>180</v>
      </c>
      <c r="AA184" s="5"/>
      <c r="AB184" s="5"/>
      <c r="AC184" s="5">
        <v>0.86</v>
      </c>
      <c r="AD184" s="7"/>
      <c r="AE184" s="21" t="str">
        <f ca="1">IFERROR(__xludf.DUMMYFUNCTION("IFERROR(FILTER(Certificate!$B:$B, LOWER(Certificate!$A:$A)=LOWER(TRIM($V184)), (Certificate!$D:$D=""H"") + (Certificate!$D:$D=""HTO"")), """")"),"")</f>
        <v/>
      </c>
      <c r="AF184" s="7"/>
      <c r="AG184" s="7"/>
      <c r="AH184" s="8" t="str">
        <f ca="1">IFERROR(__xludf.DUMMYFUNCTION("IFERROR(FILTER(Certificate!$B:$B, LOWER(Certificate!$A:$A)=LOWER(TRIM($V184)), (Certificate!$D:$D=""TO"") + (Certificate!$D:$D=""HTO"")), """")"),"")</f>
        <v/>
      </c>
      <c r="AI184" s="7"/>
      <c r="AJ184" s="7" t="s">
        <v>216</v>
      </c>
      <c r="AK184" s="8" t="str">
        <f ca="1">IFERROR(__xludf.DUMMYFUNCTION("IFERROR(FILTER(Certificate!$B:$B, Certificate!$A:$A=TRIM($V184), Certificate!$D:$D=""D""), """")"),"")</f>
        <v/>
      </c>
      <c r="AL184" s="2"/>
    </row>
    <row r="185" spans="1:38" ht="13" x14ac:dyDescent="0.15">
      <c r="A185" s="2">
        <v>182</v>
      </c>
      <c r="B185" s="3">
        <v>43801</v>
      </c>
      <c r="C185" s="2" t="s">
        <v>648</v>
      </c>
      <c r="D185" s="2" t="s">
        <v>649</v>
      </c>
      <c r="E185" s="2" t="s">
        <v>461</v>
      </c>
      <c r="F185" s="2" t="s">
        <v>678</v>
      </c>
      <c r="G185" s="2" t="s">
        <v>679</v>
      </c>
      <c r="H185" s="2" t="s">
        <v>680</v>
      </c>
      <c r="J185" s="2" t="s">
        <v>653</v>
      </c>
      <c r="K185" s="2" t="s">
        <v>22</v>
      </c>
      <c r="V185" s="4" t="str">
        <f t="shared" si="0"/>
        <v>Haryadi Darmawan</v>
      </c>
      <c r="W185" s="6">
        <v>0.51</v>
      </c>
      <c r="X185" s="6">
        <v>0</v>
      </c>
      <c r="Y185" s="6">
        <v>0</v>
      </c>
      <c r="Z185" s="2" t="s">
        <v>180</v>
      </c>
      <c r="AA185" s="5"/>
      <c r="AB185" s="5"/>
      <c r="AC185" s="5">
        <v>1</v>
      </c>
      <c r="AD185" s="7"/>
      <c r="AE185" s="21" t="str">
        <f ca="1">IFERROR(__xludf.DUMMYFUNCTION("IFERROR(FILTER(Certificate!$B:$B, LOWER(Certificate!$A:$A)=LOWER(TRIM($V185)), (Certificate!$D:$D=""H"") + (Certificate!$D:$D=""HTO"")), """")"),"")</f>
        <v/>
      </c>
      <c r="AF185" s="7"/>
      <c r="AG185" s="7"/>
      <c r="AH185" s="8" t="str">
        <f ca="1">IFERROR(__xludf.DUMMYFUNCTION("IFERROR(FILTER(Certificate!$B:$B, LOWER(Certificate!$A:$A)=LOWER(TRIM($V185)), (Certificate!$D:$D=""TO"") + (Certificate!$D:$D=""HTO"")), """")"),"")</f>
        <v/>
      </c>
      <c r="AI185" s="7"/>
      <c r="AJ185" s="7" t="s">
        <v>216</v>
      </c>
      <c r="AK185" s="8" t="str">
        <f ca="1">IFERROR(__xludf.DUMMYFUNCTION("IFERROR(FILTER(Certificate!$B:$B, Certificate!$A:$A=TRIM($V185), Certificate!$D:$D=""D""), """")"),"")</f>
        <v/>
      </c>
      <c r="AL185" s="2"/>
    </row>
    <row r="186" spans="1:38" ht="13" x14ac:dyDescent="0.15">
      <c r="A186" s="2">
        <v>183</v>
      </c>
      <c r="B186" s="3">
        <v>43801</v>
      </c>
      <c r="C186" s="2" t="s">
        <v>648</v>
      </c>
      <c r="D186" s="2" t="s">
        <v>649</v>
      </c>
      <c r="E186" s="2" t="s">
        <v>461</v>
      </c>
      <c r="F186" s="2" t="s">
        <v>681</v>
      </c>
      <c r="G186" s="2" t="s">
        <v>682</v>
      </c>
      <c r="H186" s="2" t="s">
        <v>683</v>
      </c>
      <c r="J186" s="2" t="s">
        <v>653</v>
      </c>
      <c r="K186" s="2" t="s">
        <v>22</v>
      </c>
      <c r="V186" s="4" t="str">
        <f t="shared" si="0"/>
        <v>Jatna Supriatna</v>
      </c>
      <c r="W186" s="6">
        <v>0.63</v>
      </c>
      <c r="X186" s="6">
        <v>0</v>
      </c>
      <c r="Y186" s="6">
        <v>0</v>
      </c>
      <c r="Z186" s="2" t="s">
        <v>180</v>
      </c>
      <c r="AA186" s="5"/>
      <c r="AB186" s="5"/>
      <c r="AC186" s="5">
        <v>0.96</v>
      </c>
      <c r="AD186" s="7"/>
      <c r="AE186" s="21" t="str">
        <f ca="1">IFERROR(__xludf.DUMMYFUNCTION("IFERROR(FILTER(Certificate!$B:$B, LOWER(Certificate!$A:$A)=LOWER(TRIM($V186)), (Certificate!$D:$D=""H"") + (Certificate!$D:$D=""HTO"")), """")"),"")</f>
        <v/>
      </c>
      <c r="AF186" s="7"/>
      <c r="AG186" s="7"/>
      <c r="AH186" s="8" t="str">
        <f ca="1">IFERROR(__xludf.DUMMYFUNCTION("IFERROR(FILTER(Certificate!$B:$B, LOWER(Certificate!$A:$A)=LOWER(TRIM($V186)), (Certificate!$D:$D=""TO"") + (Certificate!$D:$D=""HTO"")), """")"),"")</f>
        <v/>
      </c>
      <c r="AI186" s="7"/>
      <c r="AJ186" s="7" t="s">
        <v>216</v>
      </c>
      <c r="AK186" s="8" t="str">
        <f ca="1">IFERROR(__xludf.DUMMYFUNCTION("IFERROR(FILTER(Certificate!$B:$B, Certificate!$A:$A=TRIM($V186), Certificate!$D:$D=""D""), """")"),"")</f>
        <v/>
      </c>
      <c r="AL186" s="2"/>
    </row>
    <row r="187" spans="1:38" ht="13" x14ac:dyDescent="0.15">
      <c r="A187" s="2">
        <v>184</v>
      </c>
      <c r="B187" s="3">
        <v>43801</v>
      </c>
      <c r="C187" s="2" t="s">
        <v>648</v>
      </c>
      <c r="D187" s="2" t="s">
        <v>649</v>
      </c>
      <c r="E187" s="2" t="s">
        <v>461</v>
      </c>
      <c r="F187" s="2" t="s">
        <v>684</v>
      </c>
      <c r="G187" s="2" t="s">
        <v>685</v>
      </c>
      <c r="H187" s="2" t="s">
        <v>686</v>
      </c>
      <c r="J187" s="2" t="s">
        <v>653</v>
      </c>
      <c r="K187" s="2" t="s">
        <v>22</v>
      </c>
      <c r="V187" s="4" t="str">
        <f t="shared" si="0"/>
        <v>Winda Mercedes Mingkid</v>
      </c>
      <c r="W187" s="6">
        <v>0.79</v>
      </c>
      <c r="X187" s="6">
        <v>0</v>
      </c>
      <c r="Y187" s="6">
        <v>0</v>
      </c>
      <c r="Z187" s="2" t="s">
        <v>70</v>
      </c>
      <c r="AA187" s="5"/>
      <c r="AB187" s="5"/>
      <c r="AC187" s="5">
        <v>0.95</v>
      </c>
      <c r="AD187" s="7"/>
      <c r="AE187" s="21" t="str">
        <f ca="1">IFERROR(__xludf.DUMMYFUNCTION("IFERROR(FILTER(Certificate!$B:$B, LOWER(Certificate!$A:$A)=LOWER(TRIM($V187)), (Certificate!$D:$D=""H"") + (Certificate!$D:$D=""HTO"")), """")"),"")</f>
        <v/>
      </c>
      <c r="AF187" s="7"/>
      <c r="AG187" s="7"/>
      <c r="AH187" s="8" t="str">
        <f ca="1">IFERROR(__xludf.DUMMYFUNCTION("IFERROR(FILTER(Certificate!$B:$B, LOWER(Certificate!$A:$A)=LOWER(TRIM($V187)), (Certificate!$D:$D=""TO"") + (Certificate!$D:$D=""HTO"")), """")"),"")</f>
        <v/>
      </c>
      <c r="AI187" s="7"/>
      <c r="AJ187" s="7" t="s">
        <v>216</v>
      </c>
      <c r="AK187" s="8" t="str">
        <f ca="1">IFERROR(__xludf.DUMMYFUNCTION("IFERROR(FILTER(Certificate!$B:$B, Certificate!$A:$A=TRIM($V187), Certificate!$D:$D=""D""), """")"),"")</f>
        <v/>
      </c>
      <c r="AL187" s="2"/>
    </row>
    <row r="188" spans="1:38" ht="13" x14ac:dyDescent="0.15">
      <c r="A188" s="2">
        <v>185</v>
      </c>
      <c r="B188" s="3">
        <v>43801</v>
      </c>
      <c r="C188" s="2" t="s">
        <v>648</v>
      </c>
      <c r="D188" s="2" t="s">
        <v>649</v>
      </c>
      <c r="E188" s="2" t="s">
        <v>461</v>
      </c>
      <c r="F188" s="2" t="s">
        <v>687</v>
      </c>
      <c r="G188" s="2" t="s">
        <v>688</v>
      </c>
      <c r="H188" s="2" t="s">
        <v>689</v>
      </c>
      <c r="J188" s="2" t="s">
        <v>653</v>
      </c>
      <c r="K188" s="2" t="s">
        <v>22</v>
      </c>
      <c r="V188" s="4" t="str">
        <f t="shared" si="0"/>
        <v>Muhammad Baiquni</v>
      </c>
      <c r="W188" s="6">
        <v>0.92</v>
      </c>
      <c r="X188" s="6">
        <v>0</v>
      </c>
      <c r="Y188" s="6">
        <v>0</v>
      </c>
      <c r="Z188" s="2" t="s">
        <v>70</v>
      </c>
      <c r="AA188" s="5"/>
      <c r="AB188" s="5"/>
      <c r="AC188" s="5">
        <v>1</v>
      </c>
      <c r="AD188" s="7"/>
      <c r="AE188" s="21" t="str">
        <f ca="1">IFERROR(__xludf.DUMMYFUNCTION("IFERROR(FILTER(Certificate!$B:$B, LOWER(Certificate!$A:$A)=LOWER(TRIM($V188)), (Certificate!$D:$D=""H"") + (Certificate!$D:$D=""HTO"")), """")"),"")</f>
        <v/>
      </c>
      <c r="AF188" s="7"/>
      <c r="AG188" s="7"/>
      <c r="AH188" s="8" t="str">
        <f ca="1">IFERROR(__xludf.DUMMYFUNCTION("IFERROR(FILTER(Certificate!$B:$B, LOWER(Certificate!$A:$A)=LOWER(TRIM($V188)), (Certificate!$D:$D=""TO"") + (Certificate!$D:$D=""HTO"")), """")"),"")</f>
        <v/>
      </c>
      <c r="AI188" s="7"/>
      <c r="AJ188" s="7" t="s">
        <v>216</v>
      </c>
      <c r="AK188" s="8" t="str">
        <f ca="1">IFERROR(__xludf.DUMMYFUNCTION("IFERROR(FILTER(Certificate!$B:$B, Certificate!$A:$A=TRIM($V188), Certificate!$D:$D=""D""), """")"),"2021-AT-C019")</f>
        <v>2021-AT-C019</v>
      </c>
      <c r="AL188" s="2"/>
    </row>
    <row r="189" spans="1:38" ht="13" x14ac:dyDescent="0.15">
      <c r="A189" s="2">
        <v>186</v>
      </c>
      <c r="B189" s="3">
        <v>43801</v>
      </c>
      <c r="C189" s="2" t="s">
        <v>648</v>
      </c>
      <c r="D189" s="2" t="s">
        <v>649</v>
      </c>
      <c r="E189" s="2" t="s">
        <v>461</v>
      </c>
      <c r="F189" s="2" t="s">
        <v>690</v>
      </c>
      <c r="G189" s="2" t="s">
        <v>691</v>
      </c>
      <c r="H189" s="2" t="s">
        <v>692</v>
      </c>
      <c r="J189" s="2" t="s">
        <v>653</v>
      </c>
      <c r="K189" s="2" t="s">
        <v>22</v>
      </c>
      <c r="V189" s="4" t="str">
        <f t="shared" si="0"/>
        <v>Frans Teguh, Dr., MA.</v>
      </c>
      <c r="W189" s="6">
        <v>0.92</v>
      </c>
      <c r="X189" s="6">
        <v>0</v>
      </c>
      <c r="Y189" s="6">
        <v>0</v>
      </c>
      <c r="Z189" s="2" t="s">
        <v>70</v>
      </c>
      <c r="AA189" s="5"/>
      <c r="AB189" s="5"/>
      <c r="AC189" s="5">
        <v>0.98</v>
      </c>
      <c r="AD189" s="7"/>
      <c r="AE189" s="21" t="str">
        <f ca="1">IFERROR(__xludf.DUMMYFUNCTION("IFERROR(FILTER(Certificate!$B:$B, LOWER(Certificate!$A:$A)=LOWER(TRIM($V189)), (Certificate!$D:$D=""H"") + (Certificate!$D:$D=""HTO"")), """")"),"")</f>
        <v/>
      </c>
      <c r="AF189" s="7"/>
      <c r="AG189" s="7"/>
      <c r="AH189" s="8" t="str">
        <f ca="1">IFERROR(__xludf.DUMMYFUNCTION("IFERROR(FILTER(Certificate!$B:$B, LOWER(Certificate!$A:$A)=LOWER(TRIM($V189)), (Certificate!$D:$D=""TO"") + (Certificate!$D:$D=""HTO"")), """")"),"")</f>
        <v/>
      </c>
      <c r="AI189" s="7"/>
      <c r="AJ189" s="7" t="s">
        <v>216</v>
      </c>
      <c r="AK189" s="8" t="str">
        <f ca="1">IFERROR(__xludf.DUMMYFUNCTION("IFERROR(FILTER(Certificate!$B:$B, Certificate!$A:$A=TRIM($V189), Certificate!$D:$D=""D""), """")"),"")</f>
        <v/>
      </c>
      <c r="AL189" s="2"/>
    </row>
    <row r="190" spans="1:38" ht="13" x14ac:dyDescent="0.15">
      <c r="A190" s="2">
        <v>187</v>
      </c>
      <c r="B190" s="3">
        <v>43801</v>
      </c>
      <c r="C190" s="2" t="s">
        <v>648</v>
      </c>
      <c r="D190" s="2" t="s">
        <v>649</v>
      </c>
      <c r="E190" s="2" t="s">
        <v>461</v>
      </c>
      <c r="F190" s="2" t="s">
        <v>693</v>
      </c>
      <c r="G190" s="2" t="s">
        <v>694</v>
      </c>
      <c r="H190" s="2" t="s">
        <v>695</v>
      </c>
      <c r="J190" s="2" t="s">
        <v>653</v>
      </c>
      <c r="K190" s="2" t="s">
        <v>22</v>
      </c>
      <c r="V190" s="4" t="str">
        <f t="shared" si="0"/>
        <v>Nurlisa Ginting</v>
      </c>
      <c r="W190" s="6">
        <v>0.94</v>
      </c>
      <c r="X190" s="6">
        <v>0</v>
      </c>
      <c r="Y190" s="6">
        <v>0</v>
      </c>
      <c r="Z190" s="2" t="s">
        <v>70</v>
      </c>
      <c r="AA190" s="5"/>
      <c r="AB190" s="5"/>
      <c r="AC190" s="5">
        <v>0.97</v>
      </c>
      <c r="AD190" s="7"/>
      <c r="AE190" s="21" t="str">
        <f ca="1">IFERROR(__xludf.DUMMYFUNCTION("IFERROR(FILTER(Certificate!$B:$B, LOWER(Certificate!$A:$A)=LOWER(TRIM($V190)), (Certificate!$D:$D=""H"") + (Certificate!$D:$D=""HTO"")), """")"),"")</f>
        <v/>
      </c>
      <c r="AF190" s="7"/>
      <c r="AG190" s="7"/>
      <c r="AH190" s="8" t="str">
        <f ca="1">IFERROR(__xludf.DUMMYFUNCTION("IFERROR(FILTER(Certificate!$B:$B, LOWER(Certificate!$A:$A)=LOWER(TRIM($V190)), (Certificate!$D:$D=""TO"") + (Certificate!$D:$D=""HTO"")), """")"),"")</f>
        <v/>
      </c>
      <c r="AI190" s="7"/>
      <c r="AJ190" s="7" t="s">
        <v>216</v>
      </c>
      <c r="AK190" s="8" t="str">
        <f ca="1">IFERROR(__xludf.DUMMYFUNCTION("IFERROR(FILTER(Certificate!$B:$B, Certificate!$A:$A=TRIM($V190), Certificate!$D:$D=""D""), """")"),"")</f>
        <v/>
      </c>
      <c r="AL190" s="2"/>
    </row>
    <row r="191" spans="1:38" ht="13" x14ac:dyDescent="0.15">
      <c r="A191" s="2">
        <v>188</v>
      </c>
      <c r="B191" s="3">
        <v>43801</v>
      </c>
      <c r="C191" s="2" t="s">
        <v>648</v>
      </c>
      <c r="D191" s="2" t="s">
        <v>649</v>
      </c>
      <c r="E191" s="2" t="s">
        <v>461</v>
      </c>
      <c r="F191" s="2" t="s">
        <v>696</v>
      </c>
      <c r="G191" s="2" t="s">
        <v>697</v>
      </c>
      <c r="H191" s="2" t="s">
        <v>698</v>
      </c>
      <c r="J191" s="2" t="s">
        <v>653</v>
      </c>
      <c r="K191" s="2" t="s">
        <v>22</v>
      </c>
      <c r="V191" s="4" t="str">
        <f t="shared" si="0"/>
        <v>Diena Mutiara Lemy</v>
      </c>
      <c r="W191" s="6">
        <v>0.95</v>
      </c>
      <c r="X191" s="6">
        <v>0</v>
      </c>
      <c r="Y191" s="6">
        <v>0</v>
      </c>
      <c r="Z191" s="2" t="s">
        <v>70</v>
      </c>
      <c r="AA191" s="5"/>
      <c r="AB191" s="5"/>
      <c r="AC191" s="5">
        <v>0.99</v>
      </c>
      <c r="AD191" s="7"/>
      <c r="AE191" s="21" t="str">
        <f ca="1">IFERROR(__xludf.DUMMYFUNCTION("IFERROR(FILTER(Certificate!$B:$B, LOWER(Certificate!$A:$A)=LOWER(TRIM($V191)), (Certificate!$D:$D=""H"") + (Certificate!$D:$D=""HTO"")), """")"),"")</f>
        <v/>
      </c>
      <c r="AF191" s="7"/>
      <c r="AG191" s="7"/>
      <c r="AH191" s="8" t="str">
        <f ca="1">IFERROR(__xludf.DUMMYFUNCTION("IFERROR(FILTER(Certificate!$B:$B, LOWER(Certificate!$A:$A)=LOWER(TRIM($V191)), (Certificate!$D:$D=""TO"") + (Certificate!$D:$D=""HTO"")), """")"),"")</f>
        <v/>
      </c>
      <c r="AI191" s="7"/>
      <c r="AJ191" s="7" t="s">
        <v>216</v>
      </c>
      <c r="AK191" s="8" t="str">
        <f ca="1">IFERROR(__xludf.DUMMYFUNCTION("IFERROR(FILTER(Certificate!$B:$B, Certificate!$A:$A=TRIM($V191), Certificate!$D:$D=""D""), """")"),"")</f>
        <v/>
      </c>
      <c r="AL191" s="2"/>
    </row>
    <row r="192" spans="1:38" ht="13" x14ac:dyDescent="0.15">
      <c r="A192" s="2">
        <v>189</v>
      </c>
      <c r="B192" s="3">
        <v>43801</v>
      </c>
      <c r="C192" s="2" t="s">
        <v>648</v>
      </c>
      <c r="D192" s="2" t="s">
        <v>649</v>
      </c>
      <c r="E192" s="2" t="s">
        <v>461</v>
      </c>
      <c r="F192" s="2" t="s">
        <v>699</v>
      </c>
      <c r="G192" s="2" t="s">
        <v>700</v>
      </c>
      <c r="H192" s="2" t="s">
        <v>701</v>
      </c>
      <c r="J192" s="2" t="s">
        <v>653</v>
      </c>
      <c r="K192" s="2" t="s">
        <v>22</v>
      </c>
      <c r="V192" s="4" t="str">
        <f t="shared" si="0"/>
        <v>Amelda Pramezwary</v>
      </c>
      <c r="W192" s="6">
        <v>0.89</v>
      </c>
      <c r="X192" s="6">
        <v>0</v>
      </c>
      <c r="Y192" s="6">
        <v>0</v>
      </c>
      <c r="Z192" s="2" t="s">
        <v>70</v>
      </c>
      <c r="AA192" s="5"/>
      <c r="AB192" s="5"/>
      <c r="AC192" s="5">
        <v>0.98</v>
      </c>
      <c r="AD192" s="7"/>
      <c r="AE192" s="21" t="str">
        <f ca="1">IFERROR(__xludf.DUMMYFUNCTION("IFERROR(FILTER(Certificate!$B:$B, LOWER(Certificate!$A:$A)=LOWER(TRIM($V192)), (Certificate!$D:$D=""H"") + (Certificate!$D:$D=""HTO"")), """")"),"")</f>
        <v/>
      </c>
      <c r="AF192" s="7"/>
      <c r="AG192" s="7"/>
      <c r="AH192" s="8" t="str">
        <f ca="1">IFERROR(__xludf.DUMMYFUNCTION("IFERROR(FILTER(Certificate!$B:$B, LOWER(Certificate!$A:$A)=LOWER(TRIM($V192)), (Certificate!$D:$D=""TO"") + (Certificate!$D:$D=""HTO"")), """")"),"")</f>
        <v/>
      </c>
      <c r="AI192" s="7"/>
      <c r="AJ192" s="7" t="s">
        <v>216</v>
      </c>
      <c r="AK192" s="8" t="str">
        <f ca="1">IFERROR(__xludf.DUMMYFUNCTION("IFERROR(FILTER(Certificate!$B:$B, Certificate!$A:$A=TRIM($V192), Certificate!$D:$D=""D""), """")"),"")</f>
        <v/>
      </c>
      <c r="AL192" s="2"/>
    </row>
    <row r="193" spans="1:38" ht="13" x14ac:dyDescent="0.15">
      <c r="A193" s="2">
        <v>190</v>
      </c>
      <c r="B193" s="3">
        <v>43801</v>
      </c>
      <c r="C193" s="2" t="s">
        <v>648</v>
      </c>
      <c r="D193" s="2" t="s">
        <v>649</v>
      </c>
      <c r="E193" s="2" t="s">
        <v>461</v>
      </c>
      <c r="F193" s="2" t="s">
        <v>702</v>
      </c>
      <c r="G193" s="2" t="s">
        <v>703</v>
      </c>
      <c r="H193" s="2" t="s">
        <v>704</v>
      </c>
      <c r="J193" s="2" t="s">
        <v>653</v>
      </c>
      <c r="K193" s="2" t="s">
        <v>22</v>
      </c>
      <c r="V193" s="4" t="str">
        <f t="shared" si="0"/>
        <v>Rita Margaretha Setianingsing</v>
      </c>
      <c r="W193" s="6">
        <v>0.41</v>
      </c>
      <c r="X193" s="6">
        <v>0</v>
      </c>
      <c r="Y193" s="6">
        <v>0</v>
      </c>
      <c r="Z193" s="2" t="s">
        <v>180</v>
      </c>
      <c r="AA193" s="5"/>
      <c r="AB193" s="5"/>
      <c r="AC193" s="5">
        <v>0.94</v>
      </c>
      <c r="AD193" s="7"/>
      <c r="AE193" s="21" t="str">
        <f ca="1">IFERROR(__xludf.DUMMYFUNCTION("IFERROR(FILTER(Certificate!$B:$B, LOWER(Certificate!$A:$A)=LOWER(TRIM($V193)), (Certificate!$D:$D=""H"") + (Certificate!$D:$D=""HTO"")), """")"),"")</f>
        <v/>
      </c>
      <c r="AF193" s="7"/>
      <c r="AG193" s="7"/>
      <c r="AH193" s="8" t="str">
        <f ca="1">IFERROR(__xludf.DUMMYFUNCTION("IFERROR(FILTER(Certificate!$B:$B, LOWER(Certificate!$A:$A)=LOWER(TRIM($V193)), (Certificate!$D:$D=""TO"") + (Certificate!$D:$D=""HTO"")), """")"),"")</f>
        <v/>
      </c>
      <c r="AI193" s="7"/>
      <c r="AJ193" s="7" t="s">
        <v>216</v>
      </c>
      <c r="AK193" s="8" t="str">
        <f ca="1">IFERROR(__xludf.DUMMYFUNCTION("IFERROR(FILTER(Certificate!$B:$B, Certificate!$A:$A=TRIM($V193), Certificate!$D:$D=""D""), """")"),"")</f>
        <v/>
      </c>
      <c r="AL193" s="2"/>
    </row>
    <row r="194" spans="1:38" ht="13" x14ac:dyDescent="0.15">
      <c r="A194" s="2">
        <v>191</v>
      </c>
      <c r="B194" s="3">
        <v>43801</v>
      </c>
      <c r="C194" s="2" t="s">
        <v>648</v>
      </c>
      <c r="D194" s="2" t="s">
        <v>649</v>
      </c>
      <c r="E194" s="2" t="s">
        <v>461</v>
      </c>
      <c r="F194" s="2" t="s">
        <v>705</v>
      </c>
      <c r="G194" s="2" t="s">
        <v>706</v>
      </c>
      <c r="H194" s="2" t="s">
        <v>707</v>
      </c>
      <c r="J194" s="2" t="s">
        <v>653</v>
      </c>
      <c r="K194" s="2" t="s">
        <v>22</v>
      </c>
      <c r="V194" s="4" t="str">
        <f t="shared" si="0"/>
        <v>Agung Suryawan Wiranatha</v>
      </c>
      <c r="W194" s="6">
        <v>0.87</v>
      </c>
      <c r="X194" s="6">
        <v>0</v>
      </c>
      <c r="Y194" s="6">
        <v>0</v>
      </c>
      <c r="Z194" s="2" t="s">
        <v>70</v>
      </c>
      <c r="AA194" s="5"/>
      <c r="AB194" s="5"/>
      <c r="AC194" s="5">
        <v>0.99</v>
      </c>
      <c r="AD194" s="7"/>
      <c r="AE194" s="21" t="str">
        <f ca="1">IFERROR(__xludf.DUMMYFUNCTION("IFERROR(FILTER(Certificate!$B:$B, LOWER(Certificate!$A:$A)=LOWER(TRIM($V194)), (Certificate!$D:$D=""H"") + (Certificate!$D:$D=""HTO"")), """")"),"")</f>
        <v/>
      </c>
      <c r="AF194" s="7"/>
      <c r="AG194" s="7"/>
      <c r="AH194" s="8" t="str">
        <f ca="1">IFERROR(__xludf.DUMMYFUNCTION("IFERROR(FILTER(Certificate!$B:$B, LOWER(Certificate!$A:$A)=LOWER(TRIM($V194)), (Certificate!$D:$D=""TO"") + (Certificate!$D:$D=""HTO"")), """")"),"")</f>
        <v/>
      </c>
      <c r="AI194" s="7"/>
      <c r="AJ194" s="7" t="s">
        <v>216</v>
      </c>
      <c r="AK194" s="8" t="str">
        <f ca="1">IFERROR(__xludf.DUMMYFUNCTION("IFERROR(FILTER(Certificate!$B:$B, Certificate!$A:$A=TRIM($V194), Certificate!$D:$D=""D""), """")"),"")</f>
        <v/>
      </c>
      <c r="AL194" s="2"/>
    </row>
    <row r="195" spans="1:38" ht="13" x14ac:dyDescent="0.15">
      <c r="A195" s="2">
        <v>192</v>
      </c>
      <c r="B195" s="3">
        <v>43801</v>
      </c>
      <c r="C195" s="2" t="s">
        <v>648</v>
      </c>
      <c r="D195" s="2" t="s">
        <v>649</v>
      </c>
      <c r="E195" s="2" t="s">
        <v>461</v>
      </c>
      <c r="F195" s="2" t="s">
        <v>708</v>
      </c>
      <c r="G195" s="2" t="s">
        <v>709</v>
      </c>
      <c r="H195" s="2" t="s">
        <v>710</v>
      </c>
      <c r="J195" s="2" t="s">
        <v>653</v>
      </c>
      <c r="K195" s="2" t="s">
        <v>22</v>
      </c>
      <c r="V195" s="4" t="str">
        <f t="shared" si="0"/>
        <v>Hendrie Adji Kusworo</v>
      </c>
      <c r="W195" s="6">
        <v>0</v>
      </c>
      <c r="X195" s="6">
        <v>0</v>
      </c>
      <c r="Y195" s="6">
        <v>0</v>
      </c>
      <c r="Z195" s="2" t="s">
        <v>180</v>
      </c>
      <c r="AA195" s="5"/>
      <c r="AB195" s="5"/>
      <c r="AC195" s="5">
        <v>0.99</v>
      </c>
      <c r="AD195" s="7"/>
      <c r="AE195" s="21" t="str">
        <f ca="1">IFERROR(__xludf.DUMMYFUNCTION("IFERROR(FILTER(Certificate!$B:$B, LOWER(Certificate!$A:$A)=LOWER(TRIM($V195)), (Certificate!$D:$D=""H"") + (Certificate!$D:$D=""HTO"")), """")"),"")</f>
        <v/>
      </c>
      <c r="AF195" s="7"/>
      <c r="AG195" s="7"/>
      <c r="AH195" s="8" t="str">
        <f ca="1">IFERROR(__xludf.DUMMYFUNCTION("IFERROR(FILTER(Certificate!$B:$B, LOWER(Certificate!$A:$A)=LOWER(TRIM($V195)), (Certificate!$D:$D=""TO"") + (Certificate!$D:$D=""HTO"")), """")"),"")</f>
        <v/>
      </c>
      <c r="AI195" s="7"/>
      <c r="AJ195" s="7" t="s">
        <v>216</v>
      </c>
      <c r="AK195" s="8" t="str">
        <f ca="1">IFERROR(__xludf.DUMMYFUNCTION("IFERROR(FILTER(Certificate!$B:$B, Certificate!$A:$A=TRIM($V195), Certificate!$D:$D=""D""), """")"),"2021-AT-C021")</f>
        <v>2021-AT-C021</v>
      </c>
      <c r="AL195" s="2"/>
    </row>
    <row r="196" spans="1:38" ht="13" x14ac:dyDescent="0.15">
      <c r="A196" s="2">
        <v>193</v>
      </c>
      <c r="B196" s="3">
        <v>43815</v>
      </c>
      <c r="C196" s="2" t="s">
        <v>711</v>
      </c>
      <c r="D196" s="2" t="s">
        <v>712</v>
      </c>
      <c r="E196" s="2" t="s">
        <v>713</v>
      </c>
      <c r="F196" s="2" t="s">
        <v>714</v>
      </c>
      <c r="G196" s="2" t="s">
        <v>715</v>
      </c>
      <c r="H196" s="2" t="s">
        <v>716</v>
      </c>
      <c r="I196" s="2" t="s">
        <v>717</v>
      </c>
      <c r="J196" s="2" t="s">
        <v>718</v>
      </c>
      <c r="K196" s="2" t="s">
        <v>5</v>
      </c>
      <c r="L196" s="2" t="s">
        <v>719</v>
      </c>
      <c r="V196" s="4" t="str">
        <f t="shared" si="0"/>
        <v>Mohd Shauki Mohd Ghazali</v>
      </c>
      <c r="W196" s="6">
        <v>0.76</v>
      </c>
      <c r="X196" s="6">
        <v>0</v>
      </c>
      <c r="Y196" s="6">
        <v>0</v>
      </c>
      <c r="Z196" s="2" t="s">
        <v>70</v>
      </c>
      <c r="AA196" s="5">
        <v>0.91</v>
      </c>
      <c r="AB196" s="5">
        <v>0.85499999999999998</v>
      </c>
      <c r="AC196" s="5">
        <v>0.73299999999999998</v>
      </c>
      <c r="AD196" s="7" t="s">
        <v>102</v>
      </c>
      <c r="AE196" s="21" t="str">
        <f ca="1">IFERROR(__xludf.DUMMYFUNCTION("IFERROR(FILTER(Certificate!$B:$B, LOWER(Certificate!$A:$A)=LOWER(TRIM($V196)), (Certificate!$D:$D=""H"") + (Certificate!$D:$D=""HTO"")), """")"),"2023-AT-C182")</f>
        <v>2023-AT-C182</v>
      </c>
      <c r="AF196" s="7"/>
      <c r="AG196" s="7" t="s">
        <v>103</v>
      </c>
      <c r="AH196" s="8" t="str">
        <f ca="1">IFERROR(__xludf.DUMMYFUNCTION("IFERROR(FILTER(Certificate!$B:$B, LOWER(Certificate!$A:$A)=LOWER(TRIM($V196)), (Certificate!$D:$D=""TO"") + (Certificate!$D:$D=""HTO"")), """")"),"")</f>
        <v/>
      </c>
      <c r="AI196" s="7"/>
      <c r="AJ196" s="7" t="s">
        <v>532</v>
      </c>
      <c r="AK196" s="8" t="str">
        <f ca="1">IFERROR(__xludf.DUMMYFUNCTION("IFERROR(FILTER(Certificate!$B:$B, Certificate!$A:$A=TRIM($V196), Certificate!$D:$D=""D""), """")"),"")</f>
        <v/>
      </c>
      <c r="AL196" s="2"/>
    </row>
    <row r="197" spans="1:38" ht="13" x14ac:dyDescent="0.15">
      <c r="A197" s="2">
        <v>194</v>
      </c>
      <c r="B197" s="3">
        <v>43815</v>
      </c>
      <c r="C197" s="2" t="s">
        <v>711</v>
      </c>
      <c r="D197" s="2" t="s">
        <v>712</v>
      </c>
      <c r="E197" s="2" t="s">
        <v>713</v>
      </c>
      <c r="F197" s="2" t="s">
        <v>720</v>
      </c>
      <c r="G197" s="2" t="s">
        <v>721</v>
      </c>
      <c r="H197" s="2" t="s">
        <v>722</v>
      </c>
      <c r="I197" s="2" t="s">
        <v>717</v>
      </c>
      <c r="J197" s="2" t="s">
        <v>718</v>
      </c>
      <c r="K197" s="2" t="s">
        <v>5</v>
      </c>
      <c r="L197" s="2" t="s">
        <v>719</v>
      </c>
      <c r="V197" s="4" t="str">
        <f t="shared" si="0"/>
        <v>Mohd Hidhir Hamdan</v>
      </c>
      <c r="W197" s="6">
        <v>0.86</v>
      </c>
      <c r="X197" s="6">
        <v>0</v>
      </c>
      <c r="Y197" s="6">
        <v>0</v>
      </c>
      <c r="Z197" s="2" t="s">
        <v>70</v>
      </c>
      <c r="AA197" s="5">
        <v>0.81</v>
      </c>
      <c r="AB197" s="5">
        <v>0.83299999999999996</v>
      </c>
      <c r="AC197" s="5">
        <v>0.78800000000000003</v>
      </c>
      <c r="AD197" s="7" t="s">
        <v>102</v>
      </c>
      <c r="AE197" s="21" t="str">
        <f ca="1">IFERROR(__xludf.DUMMYFUNCTION("IFERROR(FILTER(Certificate!$B:$B, LOWER(Certificate!$A:$A)=LOWER(TRIM($V197)), (Certificate!$D:$D=""H"") + (Certificate!$D:$D=""HTO"")), """")"),"")</f>
        <v/>
      </c>
      <c r="AF197" s="7"/>
      <c r="AG197" s="7" t="s">
        <v>103</v>
      </c>
      <c r="AH197" s="8" t="str">
        <f ca="1">IFERROR(__xludf.DUMMYFUNCTION("IFERROR(FILTER(Certificate!$B:$B, LOWER(Certificate!$A:$A)=LOWER(TRIM($V197)), (Certificate!$D:$D=""TO"") + (Certificate!$D:$D=""HTO"")), """")"),"")</f>
        <v/>
      </c>
      <c r="AI197" s="7"/>
      <c r="AJ197" s="7" t="s">
        <v>216</v>
      </c>
      <c r="AK197" s="8" t="str">
        <f ca="1">IFERROR(__xludf.DUMMYFUNCTION("IFERROR(FILTER(Certificate!$B:$B, Certificate!$A:$A=TRIM($V197), Certificate!$D:$D=""D""), """")"),"")</f>
        <v/>
      </c>
      <c r="AL197" s="2"/>
    </row>
    <row r="198" spans="1:38" ht="13" x14ac:dyDescent="0.15">
      <c r="A198" s="2">
        <v>195</v>
      </c>
      <c r="B198" s="3">
        <v>43815</v>
      </c>
      <c r="C198" s="2" t="s">
        <v>711</v>
      </c>
      <c r="D198" s="2" t="s">
        <v>712</v>
      </c>
      <c r="E198" s="2" t="s">
        <v>713</v>
      </c>
      <c r="F198" s="2" t="s">
        <v>723</v>
      </c>
      <c r="G198" s="2" t="s">
        <v>724</v>
      </c>
      <c r="H198" s="2" t="s">
        <v>725</v>
      </c>
      <c r="I198" s="2" t="s">
        <v>717</v>
      </c>
      <c r="J198" s="2" t="s">
        <v>718</v>
      </c>
      <c r="K198" s="2" t="s">
        <v>5</v>
      </c>
      <c r="L198" s="2" t="s">
        <v>726</v>
      </c>
      <c r="V198" s="4" t="str">
        <f t="shared" si="0"/>
        <v>Nur Khairun Hanis Abu Bakar</v>
      </c>
      <c r="W198" s="6">
        <v>0.78</v>
      </c>
      <c r="X198" s="6">
        <v>0</v>
      </c>
      <c r="Y198" s="6">
        <v>0</v>
      </c>
      <c r="Z198" s="2" t="s">
        <v>70</v>
      </c>
      <c r="AA198" s="5">
        <v>0.56599999999999995</v>
      </c>
      <c r="AB198" s="5">
        <v>0.83299999999999996</v>
      </c>
      <c r="AC198" s="5">
        <v>0.97699999999999998</v>
      </c>
      <c r="AD198" s="7" t="s">
        <v>727</v>
      </c>
      <c r="AE198" s="21" t="str">
        <f ca="1">IFERROR(__xludf.DUMMYFUNCTION("IFERROR(FILTER(Certificate!$B:$B, LOWER(Certificate!$A:$A)=LOWER(TRIM($V198)), (Certificate!$D:$D=""H"") + (Certificate!$D:$D=""HTO"")), """")"),"")</f>
        <v/>
      </c>
      <c r="AF198" s="7"/>
      <c r="AG198" s="7" t="s">
        <v>103</v>
      </c>
      <c r="AH198" s="8" t="str">
        <f ca="1">IFERROR(__xludf.DUMMYFUNCTION("IFERROR(FILTER(Certificate!$B:$B, LOWER(Certificate!$A:$A)=LOWER(TRIM($V198)), (Certificate!$D:$D=""TO"") + (Certificate!$D:$D=""HTO"")), """")"),"")</f>
        <v/>
      </c>
      <c r="AI198" s="7"/>
      <c r="AJ198" s="7" t="s">
        <v>216</v>
      </c>
      <c r="AK198" s="8" t="str">
        <f ca="1">IFERROR(__xludf.DUMMYFUNCTION("IFERROR(FILTER(Certificate!$B:$B, Certificate!$A:$A=TRIM($V198), Certificate!$D:$D=""D""), """")"),"")</f>
        <v/>
      </c>
      <c r="AL198" s="2"/>
    </row>
    <row r="199" spans="1:38" ht="13" x14ac:dyDescent="0.15">
      <c r="A199" s="2">
        <v>196</v>
      </c>
      <c r="B199" s="3">
        <v>43815</v>
      </c>
      <c r="C199" s="2" t="s">
        <v>711</v>
      </c>
      <c r="D199" s="2" t="s">
        <v>712</v>
      </c>
      <c r="E199" s="2" t="s">
        <v>713</v>
      </c>
      <c r="F199" s="2" t="s">
        <v>728</v>
      </c>
      <c r="G199" s="2" t="s">
        <v>729</v>
      </c>
      <c r="H199" s="2" t="s">
        <v>730</v>
      </c>
      <c r="I199" s="2" t="s">
        <v>717</v>
      </c>
      <c r="J199" s="2" t="s">
        <v>718</v>
      </c>
      <c r="K199" s="2" t="s">
        <v>5</v>
      </c>
      <c r="L199" s="2" t="s">
        <v>719</v>
      </c>
      <c r="V199" s="4" t="str">
        <f t="shared" si="0"/>
        <v>Ng Kim Yau</v>
      </c>
      <c r="W199" s="6">
        <v>0.96</v>
      </c>
      <c r="X199" s="6">
        <v>0</v>
      </c>
      <c r="Y199" s="6">
        <v>0</v>
      </c>
      <c r="Z199" s="2" t="s">
        <v>70</v>
      </c>
      <c r="AA199" s="5">
        <v>0.9</v>
      </c>
      <c r="AB199" s="5">
        <v>0.81</v>
      </c>
      <c r="AC199" s="5">
        <v>0.98799999999999999</v>
      </c>
      <c r="AD199" s="7" t="s">
        <v>102</v>
      </c>
      <c r="AE199" s="21" t="str">
        <f ca="1">IFERROR(__xludf.DUMMYFUNCTION("IFERROR(FILTER(Certificate!$B:$B, LOWER(Certificate!$A:$A)=LOWER(TRIM($V199)), (Certificate!$D:$D=""H"") + (Certificate!$D:$D=""HTO"")), """")"),"")</f>
        <v/>
      </c>
      <c r="AF199" s="7"/>
      <c r="AG199" s="7" t="s">
        <v>103</v>
      </c>
      <c r="AH199" s="8" t="str">
        <f ca="1">IFERROR(__xludf.DUMMYFUNCTION("IFERROR(FILTER(Certificate!$B:$B, LOWER(Certificate!$A:$A)=LOWER(TRIM($V199)), (Certificate!$D:$D=""TO"") + (Certificate!$D:$D=""HTO"")), """")"),"")</f>
        <v/>
      </c>
      <c r="AI199" s="7"/>
      <c r="AJ199" s="7" t="s">
        <v>216</v>
      </c>
      <c r="AK199" s="8" t="str">
        <f ca="1">IFERROR(__xludf.DUMMYFUNCTION("IFERROR(FILTER(Certificate!$B:$B, Certificate!$A:$A=TRIM($V199), Certificate!$D:$D=""D""), """")"),"")</f>
        <v/>
      </c>
      <c r="AL199" s="2"/>
    </row>
    <row r="200" spans="1:38" ht="13" x14ac:dyDescent="0.15">
      <c r="A200" s="2">
        <v>197</v>
      </c>
      <c r="B200" s="3">
        <v>43815</v>
      </c>
      <c r="C200" s="2" t="s">
        <v>711</v>
      </c>
      <c r="D200" s="2" t="s">
        <v>712</v>
      </c>
      <c r="E200" s="2" t="s">
        <v>713</v>
      </c>
      <c r="F200" s="2" t="s">
        <v>731</v>
      </c>
      <c r="G200" s="2" t="s">
        <v>732</v>
      </c>
      <c r="H200" s="2" t="s">
        <v>733</v>
      </c>
      <c r="I200" s="2" t="s">
        <v>717</v>
      </c>
      <c r="J200" s="2" t="s">
        <v>718</v>
      </c>
      <c r="K200" s="2" t="s">
        <v>5</v>
      </c>
      <c r="L200" s="2" t="s">
        <v>726</v>
      </c>
      <c r="V200" s="4" t="str">
        <f t="shared" si="0"/>
        <v>Noorainie Awang Anak</v>
      </c>
      <c r="W200" s="6">
        <v>0.86</v>
      </c>
      <c r="X200" s="6">
        <v>0</v>
      </c>
      <c r="Y200" s="6">
        <v>0</v>
      </c>
      <c r="Z200" s="2" t="s">
        <v>70</v>
      </c>
      <c r="AA200" s="5">
        <v>0.73</v>
      </c>
      <c r="AB200" s="5">
        <v>0.8</v>
      </c>
      <c r="AC200" s="5">
        <v>0.91100000000000003</v>
      </c>
      <c r="AD200" s="7" t="s">
        <v>727</v>
      </c>
      <c r="AE200" s="21" t="str">
        <f ca="1">IFERROR(__xludf.DUMMYFUNCTION("IFERROR(FILTER(Certificate!$B:$B, LOWER(Certificate!$A:$A)=LOWER(TRIM($V200)), (Certificate!$D:$D=""H"") + (Certificate!$D:$D=""HTO"")), """")"),"")</f>
        <v/>
      </c>
      <c r="AF200" s="7"/>
      <c r="AG200" s="7" t="s">
        <v>103</v>
      </c>
      <c r="AH200" s="8" t="str">
        <f ca="1">IFERROR(__xludf.DUMMYFUNCTION("IFERROR(FILTER(Certificate!$B:$B, LOWER(Certificate!$A:$A)=LOWER(TRIM($V200)), (Certificate!$D:$D=""TO"") + (Certificate!$D:$D=""HTO"")), """")"),"")</f>
        <v/>
      </c>
      <c r="AI200" s="7"/>
      <c r="AJ200" s="7" t="s">
        <v>216</v>
      </c>
      <c r="AK200" s="8" t="str">
        <f ca="1">IFERROR(__xludf.DUMMYFUNCTION("IFERROR(FILTER(Certificate!$B:$B, Certificate!$A:$A=TRIM($V200), Certificate!$D:$D=""D""), """")"),"")</f>
        <v/>
      </c>
      <c r="AL200" s="2"/>
    </row>
    <row r="201" spans="1:38" ht="13" x14ac:dyDescent="0.15">
      <c r="A201" s="2">
        <v>198</v>
      </c>
      <c r="B201" s="3">
        <v>43815</v>
      </c>
      <c r="C201" s="2" t="s">
        <v>711</v>
      </c>
      <c r="D201" s="2" t="s">
        <v>712</v>
      </c>
      <c r="E201" s="2" t="s">
        <v>713</v>
      </c>
      <c r="F201" s="2" t="s">
        <v>734</v>
      </c>
      <c r="G201" s="2" t="s">
        <v>735</v>
      </c>
      <c r="H201" s="2" t="s">
        <v>736</v>
      </c>
      <c r="I201" s="2" t="s">
        <v>717</v>
      </c>
      <c r="J201" s="2" t="s">
        <v>718</v>
      </c>
      <c r="K201" s="2" t="s">
        <v>5</v>
      </c>
      <c r="L201" s="2" t="s">
        <v>719</v>
      </c>
      <c r="V201" s="4" t="str">
        <f t="shared" si="0"/>
        <v>Sahudin Sapiin</v>
      </c>
      <c r="W201" s="6">
        <v>0.89</v>
      </c>
      <c r="X201" s="6">
        <v>0</v>
      </c>
      <c r="Y201" s="6">
        <v>0</v>
      </c>
      <c r="Z201" s="2" t="s">
        <v>70</v>
      </c>
      <c r="AA201" s="5">
        <v>0.44</v>
      </c>
      <c r="AB201" s="5">
        <v>0.73299999999999998</v>
      </c>
      <c r="AC201" s="5">
        <v>0.67700000000000005</v>
      </c>
      <c r="AD201" s="7" t="s">
        <v>727</v>
      </c>
      <c r="AE201" s="21" t="str">
        <f ca="1">IFERROR(__xludf.DUMMYFUNCTION("IFERROR(FILTER(Certificate!$B:$B, LOWER(Certificate!$A:$A)=LOWER(TRIM($V201)), (Certificate!$D:$D=""H"") + (Certificate!$D:$D=""HTO"")), """")"),"")</f>
        <v/>
      </c>
      <c r="AF201" s="7"/>
      <c r="AG201" s="7" t="s">
        <v>737</v>
      </c>
      <c r="AH201" s="8" t="str">
        <f ca="1">IFERROR(__xludf.DUMMYFUNCTION("IFERROR(FILTER(Certificate!$B:$B, LOWER(Certificate!$A:$A)=LOWER(TRIM($V201)), (Certificate!$D:$D=""TO"") + (Certificate!$D:$D=""HTO"")), """")"),"")</f>
        <v/>
      </c>
      <c r="AI201" s="7"/>
      <c r="AJ201" s="7" t="s">
        <v>532</v>
      </c>
      <c r="AK201" s="8" t="str">
        <f ca="1">IFERROR(__xludf.DUMMYFUNCTION("IFERROR(FILTER(Certificate!$B:$B, Certificate!$A:$A=TRIM($V201), Certificate!$D:$D=""D""), """")"),"")</f>
        <v/>
      </c>
      <c r="AL201" s="2"/>
    </row>
    <row r="202" spans="1:38" ht="13" x14ac:dyDescent="0.15">
      <c r="A202" s="2">
        <v>199</v>
      </c>
      <c r="B202" s="3">
        <v>43815</v>
      </c>
      <c r="C202" s="2" t="s">
        <v>711</v>
      </c>
      <c r="D202" s="2" t="s">
        <v>712</v>
      </c>
      <c r="E202" s="2" t="s">
        <v>713</v>
      </c>
      <c r="F202" s="2" t="s">
        <v>738</v>
      </c>
      <c r="G202" s="2" t="s">
        <v>739</v>
      </c>
      <c r="H202" s="2" t="s">
        <v>740</v>
      </c>
      <c r="I202" s="2" t="s">
        <v>717</v>
      </c>
      <c r="J202" s="2" t="s">
        <v>718</v>
      </c>
      <c r="K202" s="2" t="s">
        <v>5</v>
      </c>
      <c r="L202" s="2" t="s">
        <v>719</v>
      </c>
      <c r="V202" s="4" t="str">
        <f t="shared" si="0"/>
        <v>Muraleetharan Govindan</v>
      </c>
      <c r="W202" s="6">
        <v>0.95</v>
      </c>
      <c r="X202" s="6">
        <v>0</v>
      </c>
      <c r="Y202" s="6">
        <v>0</v>
      </c>
      <c r="Z202" s="2" t="s">
        <v>70</v>
      </c>
      <c r="AA202" s="5">
        <v>0.67700000000000005</v>
      </c>
      <c r="AB202" s="5">
        <v>0.76600000000000001</v>
      </c>
      <c r="AC202" s="5">
        <v>0.755</v>
      </c>
      <c r="AD202" s="7" t="s">
        <v>727</v>
      </c>
      <c r="AE202" s="21" t="str">
        <f ca="1">IFERROR(__xludf.DUMMYFUNCTION("IFERROR(FILTER(Certificate!$B:$B, LOWER(Certificate!$A:$A)=LOWER(TRIM($V202)), (Certificate!$D:$D=""H"") + (Certificate!$D:$D=""HTO"")), """")"),"")</f>
        <v/>
      </c>
      <c r="AF202" s="7"/>
      <c r="AG202" s="7" t="s">
        <v>103</v>
      </c>
      <c r="AH202" s="8" t="str">
        <f ca="1">IFERROR(__xludf.DUMMYFUNCTION("IFERROR(FILTER(Certificate!$B:$B, LOWER(Certificate!$A:$A)=LOWER(TRIM($V202)), (Certificate!$D:$D=""TO"") + (Certificate!$D:$D=""HTO"")), """")"),"")</f>
        <v/>
      </c>
      <c r="AI202" s="7"/>
      <c r="AJ202" s="7" t="s">
        <v>532</v>
      </c>
      <c r="AK202" s="8" t="str">
        <f ca="1">IFERROR(__xludf.DUMMYFUNCTION("IFERROR(FILTER(Certificate!$B:$B, Certificate!$A:$A=TRIM($V202), Certificate!$D:$D=""D""), """")"),"")</f>
        <v/>
      </c>
      <c r="AL202" s="2"/>
    </row>
    <row r="203" spans="1:38" ht="13" x14ac:dyDescent="0.15">
      <c r="A203" s="2">
        <v>200</v>
      </c>
      <c r="B203" s="3">
        <v>43815</v>
      </c>
      <c r="C203" s="2" t="s">
        <v>711</v>
      </c>
      <c r="D203" s="2" t="s">
        <v>712</v>
      </c>
      <c r="E203" s="2" t="s">
        <v>713</v>
      </c>
      <c r="F203" s="2" t="s">
        <v>741</v>
      </c>
      <c r="G203" s="2" t="s">
        <v>742</v>
      </c>
      <c r="H203" s="2" t="s">
        <v>743</v>
      </c>
      <c r="I203" s="2" t="s">
        <v>717</v>
      </c>
      <c r="J203" s="2" t="s">
        <v>718</v>
      </c>
      <c r="K203" s="2" t="s">
        <v>5</v>
      </c>
      <c r="L203" s="2" t="s">
        <v>719</v>
      </c>
      <c r="V203" s="4" t="str">
        <f t="shared" si="0"/>
        <v>Tedi Budipurwanto</v>
      </c>
      <c r="W203" s="6">
        <v>0.97</v>
      </c>
      <c r="X203" s="6">
        <v>0</v>
      </c>
      <c r="Y203" s="6">
        <v>0</v>
      </c>
      <c r="Z203" s="2" t="s">
        <v>70</v>
      </c>
      <c r="AA203" s="5">
        <v>0.78800000000000003</v>
      </c>
      <c r="AB203" s="5">
        <v>0.88800000000000001</v>
      </c>
      <c r="AC203" s="5">
        <v>0.77700000000000002</v>
      </c>
      <c r="AD203" s="7" t="s">
        <v>102</v>
      </c>
      <c r="AE203" s="21" t="str">
        <f ca="1">IFERROR(__xludf.DUMMYFUNCTION("IFERROR(FILTER(Certificate!$B:$B, LOWER(Certificate!$A:$A)=LOWER(TRIM($V203)), (Certificate!$D:$D=""H"") + (Certificate!$D:$D=""HTO"")), """")"),"")</f>
        <v/>
      </c>
      <c r="AF203" s="7"/>
      <c r="AG203" s="7" t="s">
        <v>103</v>
      </c>
      <c r="AH203" s="8" t="str">
        <f ca="1">IFERROR(__xludf.DUMMYFUNCTION("IFERROR(FILTER(Certificate!$B:$B, LOWER(Certificate!$A:$A)=LOWER(TRIM($V203)), (Certificate!$D:$D=""TO"") + (Certificate!$D:$D=""HTO"")), """")"),"")</f>
        <v/>
      </c>
      <c r="AI203" s="7"/>
      <c r="AJ203" s="7" t="s">
        <v>216</v>
      </c>
      <c r="AK203" s="8" t="str">
        <f ca="1">IFERROR(__xludf.DUMMYFUNCTION("IFERROR(FILTER(Certificate!$B:$B, Certificate!$A:$A=TRIM($V203), Certificate!$D:$D=""D""), """")"),"")</f>
        <v/>
      </c>
      <c r="AL203" s="2"/>
    </row>
    <row r="204" spans="1:38" ht="13" x14ac:dyDescent="0.15">
      <c r="A204" s="2">
        <v>201</v>
      </c>
      <c r="B204" s="3">
        <v>43815</v>
      </c>
      <c r="C204" s="2" t="s">
        <v>711</v>
      </c>
      <c r="D204" s="2" t="s">
        <v>712</v>
      </c>
      <c r="E204" s="2" t="s">
        <v>713</v>
      </c>
      <c r="F204" s="2" t="s">
        <v>744</v>
      </c>
      <c r="G204" s="2" t="s">
        <v>745</v>
      </c>
      <c r="H204" s="2" t="s">
        <v>743</v>
      </c>
      <c r="I204" s="2" t="s">
        <v>717</v>
      </c>
      <c r="J204" s="2" t="s">
        <v>718</v>
      </c>
      <c r="K204" s="2" t="s">
        <v>5</v>
      </c>
      <c r="L204" s="2" t="s">
        <v>719</v>
      </c>
      <c r="V204" s="4" t="str">
        <f t="shared" si="0"/>
        <v>IR. Hariadi Alim</v>
      </c>
      <c r="W204" s="6">
        <v>0.84</v>
      </c>
      <c r="X204" s="6">
        <v>0</v>
      </c>
      <c r="Y204" s="6">
        <v>0</v>
      </c>
      <c r="Z204" s="2" t="s">
        <v>70</v>
      </c>
      <c r="AA204" s="5">
        <v>0.63300000000000001</v>
      </c>
      <c r="AB204" s="5">
        <v>0.67700000000000005</v>
      </c>
      <c r="AC204" s="5">
        <v>0.72199999999999998</v>
      </c>
      <c r="AD204" s="7" t="s">
        <v>727</v>
      </c>
      <c r="AE204" s="21" t="str">
        <f ca="1">IFERROR(__xludf.DUMMYFUNCTION("IFERROR(FILTER(Certificate!$B:$B, LOWER(Certificate!$A:$A)=LOWER(TRIM($V204)), (Certificate!$D:$D=""H"") + (Certificate!$D:$D=""HTO"")), """")"),"")</f>
        <v/>
      </c>
      <c r="AF204" s="7"/>
      <c r="AG204" s="7" t="s">
        <v>737</v>
      </c>
      <c r="AH204" s="8" t="str">
        <f ca="1">IFERROR(__xludf.DUMMYFUNCTION("IFERROR(FILTER(Certificate!$B:$B, LOWER(Certificate!$A:$A)=LOWER(TRIM($V204)), (Certificate!$D:$D=""TO"") + (Certificate!$D:$D=""HTO"")), """")"),"")</f>
        <v/>
      </c>
      <c r="AI204" s="7"/>
      <c r="AJ204" s="7" t="s">
        <v>532</v>
      </c>
      <c r="AK204" s="8" t="str">
        <f ca="1">IFERROR(__xludf.DUMMYFUNCTION("IFERROR(FILTER(Certificate!$B:$B, Certificate!$A:$A=TRIM($V204), Certificate!$D:$D=""D""), """")"),"")</f>
        <v/>
      </c>
      <c r="AL204" s="2"/>
    </row>
    <row r="205" spans="1:38" ht="13" x14ac:dyDescent="0.15">
      <c r="A205" s="2">
        <v>202</v>
      </c>
      <c r="B205" s="3">
        <v>43815</v>
      </c>
      <c r="C205" s="2" t="s">
        <v>711</v>
      </c>
      <c r="D205" s="2" t="s">
        <v>712</v>
      </c>
      <c r="E205" s="2" t="s">
        <v>713</v>
      </c>
      <c r="F205" s="2" t="s">
        <v>746</v>
      </c>
      <c r="G205" s="2" t="s">
        <v>747</v>
      </c>
      <c r="H205" s="2" t="s">
        <v>748</v>
      </c>
      <c r="I205" s="2" t="s">
        <v>717</v>
      </c>
      <c r="J205" s="2" t="s">
        <v>718</v>
      </c>
      <c r="K205" s="2" t="s">
        <v>5</v>
      </c>
      <c r="L205" s="2" t="s">
        <v>719</v>
      </c>
      <c r="V205" s="4" t="str">
        <f t="shared" si="0"/>
        <v>Preecha Duangnoi</v>
      </c>
      <c r="W205" s="6">
        <v>0.49</v>
      </c>
      <c r="X205" s="6">
        <v>0</v>
      </c>
      <c r="Y205" s="6">
        <v>0</v>
      </c>
      <c r="Z205" s="2" t="s">
        <v>180</v>
      </c>
      <c r="AA205" s="5">
        <v>0.53300000000000003</v>
      </c>
      <c r="AB205" s="5">
        <v>0.48799999999999999</v>
      </c>
      <c r="AC205" s="5">
        <v>0.48799999999999999</v>
      </c>
      <c r="AD205" s="7" t="s">
        <v>475</v>
      </c>
      <c r="AE205" s="21" t="str">
        <f ca="1">IFERROR(__xludf.DUMMYFUNCTION("IFERROR(FILTER(Certificate!$B:$B, LOWER(Certificate!$A:$A)=LOWER(TRIM($V205)), (Certificate!$D:$D=""H"") + (Certificate!$D:$D=""HTO"")), """")"),"")</f>
        <v/>
      </c>
      <c r="AF205" s="7"/>
      <c r="AG205" s="7" t="s">
        <v>475</v>
      </c>
      <c r="AH205" s="8" t="str">
        <f ca="1">IFERROR(__xludf.DUMMYFUNCTION("IFERROR(FILTER(Certificate!$B:$B, LOWER(Certificate!$A:$A)=LOWER(TRIM($V205)), (Certificate!$D:$D=""TO"") + (Certificate!$D:$D=""HTO"")), """")"),"")</f>
        <v/>
      </c>
      <c r="AI205" s="7"/>
      <c r="AJ205" s="7" t="s">
        <v>475</v>
      </c>
      <c r="AK205" s="8" t="str">
        <f ca="1">IFERROR(__xludf.DUMMYFUNCTION("IFERROR(FILTER(Certificate!$B:$B, Certificate!$A:$A=TRIM($V205), Certificate!$D:$D=""D""), """")"),"")</f>
        <v/>
      </c>
      <c r="AL205" s="2"/>
    </row>
    <row r="206" spans="1:38" ht="13" x14ac:dyDescent="0.15">
      <c r="A206" s="2">
        <v>203</v>
      </c>
      <c r="B206" s="3">
        <v>43815</v>
      </c>
      <c r="C206" s="2" t="s">
        <v>711</v>
      </c>
      <c r="D206" s="2" t="s">
        <v>712</v>
      </c>
      <c r="E206" s="2" t="s">
        <v>713</v>
      </c>
      <c r="F206" s="2" t="s">
        <v>749</v>
      </c>
      <c r="G206" s="2" t="s">
        <v>750</v>
      </c>
      <c r="H206" s="2" t="s">
        <v>751</v>
      </c>
      <c r="I206" s="2" t="s">
        <v>717</v>
      </c>
      <c r="J206" s="2" t="s">
        <v>718</v>
      </c>
      <c r="K206" s="2" t="s">
        <v>5</v>
      </c>
      <c r="L206" s="2" t="s">
        <v>719</v>
      </c>
      <c r="V206" s="4" t="str">
        <f t="shared" si="0"/>
        <v>Sumeth Sukumanant</v>
      </c>
      <c r="W206" s="6">
        <v>0.67</v>
      </c>
      <c r="X206" s="6">
        <v>0</v>
      </c>
      <c r="Y206" s="6">
        <v>0</v>
      </c>
      <c r="Z206" s="2" t="s">
        <v>180</v>
      </c>
      <c r="AA206" s="5">
        <v>0.52200000000000002</v>
      </c>
      <c r="AB206" s="5">
        <v>0.67700000000000005</v>
      </c>
      <c r="AC206" s="5">
        <v>0.54500000000000004</v>
      </c>
      <c r="AD206" s="7" t="s">
        <v>475</v>
      </c>
      <c r="AE206" s="21" t="str">
        <f ca="1">IFERROR(__xludf.DUMMYFUNCTION("IFERROR(FILTER(Certificate!$B:$B, LOWER(Certificate!$A:$A)=LOWER(TRIM($V206)), (Certificate!$D:$D=""H"") + (Certificate!$D:$D=""HTO"")), """")"),"")</f>
        <v/>
      </c>
      <c r="AF206" s="7"/>
      <c r="AG206" s="7" t="s">
        <v>475</v>
      </c>
      <c r="AH206" s="8" t="str">
        <f ca="1">IFERROR(__xludf.DUMMYFUNCTION("IFERROR(FILTER(Certificate!$B:$B, LOWER(Certificate!$A:$A)=LOWER(TRIM($V206)), (Certificate!$D:$D=""TO"") + (Certificate!$D:$D=""HTO"")), """")"),"")</f>
        <v/>
      </c>
      <c r="AI206" s="7"/>
      <c r="AJ206" s="7" t="s">
        <v>475</v>
      </c>
      <c r="AK206" s="8" t="str">
        <f ca="1">IFERROR(__xludf.DUMMYFUNCTION("IFERROR(FILTER(Certificate!$B:$B, Certificate!$A:$A=TRIM($V206), Certificate!$D:$D=""D""), """")"),"")</f>
        <v/>
      </c>
      <c r="AL206" s="2"/>
    </row>
    <row r="207" spans="1:38" ht="13" x14ac:dyDescent="0.15">
      <c r="A207" s="2">
        <v>204</v>
      </c>
      <c r="B207" s="3">
        <v>43881</v>
      </c>
      <c r="C207" s="2" t="s">
        <v>752</v>
      </c>
      <c r="D207" s="2" t="s">
        <v>753</v>
      </c>
      <c r="E207" s="2" t="s">
        <v>754</v>
      </c>
      <c r="F207" s="2" t="s">
        <v>755</v>
      </c>
      <c r="G207" s="2" t="s">
        <v>756</v>
      </c>
      <c r="H207" s="2" t="s">
        <v>757</v>
      </c>
      <c r="I207" s="2" t="s">
        <v>758</v>
      </c>
      <c r="J207" s="2" t="s">
        <v>314</v>
      </c>
      <c r="K207" s="2" t="s">
        <v>16</v>
      </c>
      <c r="M207" s="2" t="s">
        <v>759</v>
      </c>
      <c r="V207" s="4" t="str">
        <f t="shared" si="0"/>
        <v>Lasantha Samarakoon</v>
      </c>
      <c r="W207" s="6">
        <v>0.87</v>
      </c>
      <c r="X207" s="6">
        <v>0</v>
      </c>
      <c r="Y207" s="6">
        <v>0</v>
      </c>
      <c r="Z207" s="2" t="s">
        <v>70</v>
      </c>
      <c r="AA207" s="5">
        <v>0.9</v>
      </c>
      <c r="AB207" s="5"/>
      <c r="AC207" s="5"/>
      <c r="AD207" s="7" t="s">
        <v>102</v>
      </c>
      <c r="AE207" s="21" t="str">
        <f ca="1">IFERROR(__xludf.DUMMYFUNCTION("IFERROR(FILTER(Certificate!$B:$B, LOWER(Certificate!$A:$A)=LOWER(TRIM($V207)), (Certificate!$D:$D=""H"") + (Certificate!$D:$D=""HTO"")), """")"),"")</f>
        <v/>
      </c>
      <c r="AF207" s="7"/>
      <c r="AG207" s="7" t="s">
        <v>72</v>
      </c>
      <c r="AH207" s="8" t="str">
        <f ca="1">IFERROR(__xludf.DUMMYFUNCTION("IFERROR(FILTER(Certificate!$B:$B, LOWER(Certificate!$A:$A)=LOWER(TRIM($V207)), (Certificate!$D:$D=""TO"") + (Certificate!$D:$D=""HTO"")), """")"),"")</f>
        <v/>
      </c>
      <c r="AI207" s="7"/>
      <c r="AJ207" s="7"/>
      <c r="AK207" s="8" t="str">
        <f ca="1">IFERROR(__xludf.DUMMYFUNCTION("IFERROR(FILTER(Certificate!$B:$B, Certificate!$A:$A=TRIM($V207), Certificate!$D:$D=""D""), """")"),"")</f>
        <v/>
      </c>
      <c r="AL207" s="2"/>
    </row>
    <row r="208" spans="1:38" ht="13" x14ac:dyDescent="0.15">
      <c r="A208" s="2">
        <v>205</v>
      </c>
      <c r="B208" s="3">
        <v>43881</v>
      </c>
      <c r="C208" s="2" t="s">
        <v>752</v>
      </c>
      <c r="D208" s="2" t="s">
        <v>753</v>
      </c>
      <c r="E208" s="2" t="s">
        <v>754</v>
      </c>
      <c r="F208" s="2" t="s">
        <v>760</v>
      </c>
      <c r="G208" s="2" t="s">
        <v>761</v>
      </c>
      <c r="H208" s="2" t="s">
        <v>762</v>
      </c>
      <c r="I208" s="2" t="s">
        <v>763</v>
      </c>
      <c r="J208" s="2" t="s">
        <v>314</v>
      </c>
      <c r="K208" s="2" t="s">
        <v>29</v>
      </c>
      <c r="M208" s="2" t="s">
        <v>764</v>
      </c>
      <c r="V208" s="4" t="str">
        <f t="shared" si="0"/>
        <v>Ashish Kumar Sumal</v>
      </c>
      <c r="W208" s="6">
        <v>0.89</v>
      </c>
      <c r="X208" s="6">
        <v>0</v>
      </c>
      <c r="Y208" s="6">
        <v>0</v>
      </c>
      <c r="Z208" s="2" t="s">
        <v>70</v>
      </c>
      <c r="AA208" s="5">
        <v>0.96699999999999997</v>
      </c>
      <c r="AB208" s="5"/>
      <c r="AC208" s="5"/>
      <c r="AD208" s="7" t="s">
        <v>102</v>
      </c>
      <c r="AE208" s="21" t="str">
        <f ca="1">IFERROR(__xludf.DUMMYFUNCTION("IFERROR(FILTER(Certificate!$B:$B, LOWER(Certificate!$A:$A)=LOWER(TRIM($V208)), (Certificate!$D:$D=""H"") + (Certificate!$D:$D=""HTO"")), """")"),"")</f>
        <v/>
      </c>
      <c r="AF208" s="7"/>
      <c r="AG208" s="7" t="s">
        <v>72</v>
      </c>
      <c r="AH208" s="8" t="str">
        <f ca="1">IFERROR(__xludf.DUMMYFUNCTION("IFERROR(FILTER(Certificate!$B:$B, LOWER(Certificate!$A:$A)=LOWER(TRIM($V208)), (Certificate!$D:$D=""TO"") + (Certificate!$D:$D=""HTO"")), """")"),"")</f>
        <v/>
      </c>
      <c r="AI208" s="7"/>
      <c r="AJ208" s="7"/>
      <c r="AK208" s="8" t="str">
        <f ca="1">IFERROR(__xludf.DUMMYFUNCTION("IFERROR(FILTER(Certificate!$B:$B, Certificate!$A:$A=TRIM($V208), Certificate!$D:$D=""D""), """")"),"")</f>
        <v/>
      </c>
      <c r="AL208" s="2"/>
    </row>
    <row r="209" spans="1:38" ht="13" x14ac:dyDescent="0.15">
      <c r="A209" s="2">
        <v>206</v>
      </c>
      <c r="B209" s="3">
        <v>43881</v>
      </c>
      <c r="C209" s="2" t="s">
        <v>752</v>
      </c>
      <c r="D209" s="2" t="s">
        <v>753</v>
      </c>
      <c r="E209" s="2" t="s">
        <v>754</v>
      </c>
      <c r="F209" s="2" t="s">
        <v>765</v>
      </c>
      <c r="G209" s="2" t="s">
        <v>452</v>
      </c>
      <c r="H209" s="2" t="s">
        <v>766</v>
      </c>
      <c r="I209" s="2" t="s">
        <v>767</v>
      </c>
      <c r="J209" s="2" t="s">
        <v>314</v>
      </c>
      <c r="K209" s="2" t="s">
        <v>16</v>
      </c>
      <c r="M209" s="2" t="s">
        <v>768</v>
      </c>
      <c r="V209" s="4" t="str">
        <f t="shared" si="0"/>
        <v>PK Gupta</v>
      </c>
      <c r="W209" s="6">
        <v>0.87</v>
      </c>
      <c r="X209" s="5">
        <v>0.87739999999999996</v>
      </c>
      <c r="Y209" s="6">
        <v>0</v>
      </c>
      <c r="Z209" s="2" t="s">
        <v>70</v>
      </c>
      <c r="AA209" s="5">
        <v>0.75600000000000001</v>
      </c>
      <c r="AB209" s="5"/>
      <c r="AC209" s="5"/>
      <c r="AD209" s="7" t="s">
        <v>727</v>
      </c>
      <c r="AE209" s="21" t="str">
        <f ca="1">IFERROR(__xludf.DUMMYFUNCTION("IFERROR(FILTER(Certificate!$B:$B, LOWER(Certificate!$A:$A)=LOWER(TRIM($V209)), (Certificate!$D:$D=""H"") + (Certificate!$D:$D=""HTO"")), """")"),"")</f>
        <v/>
      </c>
      <c r="AF209" s="7"/>
      <c r="AG209" s="7" t="s">
        <v>72</v>
      </c>
      <c r="AH209" s="8" t="str">
        <f ca="1">IFERROR(__xludf.DUMMYFUNCTION("IFERROR(FILTER(Certificate!$B:$B, LOWER(Certificate!$A:$A)=LOWER(TRIM($V209)), (Certificate!$D:$D=""TO"") + (Certificate!$D:$D=""HTO"")), """")"),"")</f>
        <v/>
      </c>
      <c r="AI209" s="7"/>
      <c r="AJ209" s="7"/>
      <c r="AK209" s="8" t="str">
        <f ca="1">IFERROR(__xludf.DUMMYFUNCTION("IFERROR(FILTER(Certificate!$B:$B, Certificate!$A:$A=TRIM($V209), Certificate!$D:$D=""D""), """")"),"")</f>
        <v/>
      </c>
      <c r="AL209" s="2"/>
    </row>
    <row r="210" spans="1:38" ht="13" x14ac:dyDescent="0.15">
      <c r="A210" s="2">
        <v>207</v>
      </c>
      <c r="B210" s="3">
        <v>44155</v>
      </c>
      <c r="C210" s="2" t="s">
        <v>769</v>
      </c>
      <c r="D210" s="2" t="s">
        <v>770</v>
      </c>
      <c r="E210" s="2" t="s">
        <v>771</v>
      </c>
      <c r="F210" s="2" t="s">
        <v>772</v>
      </c>
      <c r="G210" s="2" t="s">
        <v>773</v>
      </c>
      <c r="H210" s="2" t="s">
        <v>774</v>
      </c>
      <c r="I210" s="2" t="s">
        <v>775</v>
      </c>
      <c r="J210" s="2" t="s">
        <v>776</v>
      </c>
      <c r="K210" s="2" t="s">
        <v>3</v>
      </c>
      <c r="M210" s="2" t="s">
        <v>777</v>
      </c>
      <c r="O210" s="2" t="s">
        <v>778</v>
      </c>
      <c r="P210" s="2">
        <v>5</v>
      </c>
      <c r="Q210" s="2" t="s">
        <v>779</v>
      </c>
      <c r="V210" s="4" t="str">
        <f t="shared" si="0"/>
        <v>Deveena Boygah</v>
      </c>
      <c r="W210" s="6">
        <v>0</v>
      </c>
      <c r="X210" s="6">
        <v>0.92</v>
      </c>
      <c r="Y210" s="6">
        <v>0</v>
      </c>
      <c r="Z210" s="2" t="s">
        <v>70</v>
      </c>
      <c r="AA210" s="5">
        <v>0.97</v>
      </c>
      <c r="AB210" s="5">
        <v>0.9778</v>
      </c>
      <c r="AC210" s="5"/>
      <c r="AD210" s="7" t="s">
        <v>102</v>
      </c>
      <c r="AE210" s="21" t="str">
        <f ca="1">IFERROR(__xludf.DUMMYFUNCTION("IFERROR(FILTER(Certificate!$B:$B, LOWER(Certificate!$A:$A)=LOWER(TRIM($V210)), (Certificate!$D:$D=""H"") + (Certificate!$D:$D=""HTO"")), """")"),"2021-AT-C001")</f>
        <v>2021-AT-C001</v>
      </c>
      <c r="AF210" s="7"/>
      <c r="AG210" s="7" t="s">
        <v>103</v>
      </c>
      <c r="AH210" s="8" t="str">
        <f ca="1">IFERROR(__xludf.DUMMYFUNCTION("IFERROR(FILTER(Certificate!$B:$B, LOWER(Certificate!$A:$A)=LOWER(TRIM($V210)), (Certificate!$D:$D=""TO"") + (Certificate!$D:$D=""HTO"")), """")"),"2021-AT-C001")</f>
        <v>2021-AT-C001</v>
      </c>
      <c r="AI210" s="7"/>
      <c r="AJ210" s="7"/>
      <c r="AK210" s="8" t="str">
        <f ca="1">IFERROR(__xludf.DUMMYFUNCTION("IFERROR(FILTER(Certificate!$B:$B, Certificate!$A:$A=TRIM($V210), Certificate!$D:$D=""D""), """")"),"")</f>
        <v/>
      </c>
      <c r="AL210" s="2"/>
    </row>
    <row r="211" spans="1:38" ht="13" x14ac:dyDescent="0.15">
      <c r="A211" s="2">
        <v>208</v>
      </c>
      <c r="B211" s="3">
        <v>44155</v>
      </c>
      <c r="C211" s="2" t="s">
        <v>769</v>
      </c>
      <c r="D211" s="2" t="s">
        <v>770</v>
      </c>
      <c r="E211" s="2" t="s">
        <v>771</v>
      </c>
      <c r="F211" s="2" t="s">
        <v>780</v>
      </c>
      <c r="G211" s="2" t="s">
        <v>781</v>
      </c>
      <c r="H211" s="2" t="s">
        <v>782</v>
      </c>
      <c r="I211" s="2" t="s">
        <v>783</v>
      </c>
      <c r="J211" s="2" t="s">
        <v>776</v>
      </c>
      <c r="K211" s="2" t="s">
        <v>3</v>
      </c>
      <c r="M211" s="2" t="s">
        <v>777</v>
      </c>
      <c r="O211" s="2" t="s">
        <v>784</v>
      </c>
      <c r="P211" s="2">
        <v>6</v>
      </c>
      <c r="Q211" s="2" t="s">
        <v>785</v>
      </c>
      <c r="V211" s="4" t="str">
        <f t="shared" si="0"/>
        <v>Mohammud Yusuf Foondun</v>
      </c>
      <c r="W211" s="6">
        <v>0</v>
      </c>
      <c r="X211" s="5">
        <v>0.83960000000000001</v>
      </c>
      <c r="Y211" s="6">
        <v>0</v>
      </c>
      <c r="Z211" s="2" t="s">
        <v>70</v>
      </c>
      <c r="AA211" s="5">
        <v>0.97560000000000002</v>
      </c>
      <c r="AB211" s="5">
        <v>0.97330000000000005</v>
      </c>
      <c r="AC211" s="5"/>
      <c r="AD211" s="7" t="s">
        <v>102</v>
      </c>
      <c r="AE211" s="21" t="str">
        <f ca="1">IFERROR(__xludf.DUMMYFUNCTION("IFERROR(FILTER(Certificate!$B:$B, LOWER(Certificate!$A:$A)=LOWER(TRIM($V211)), (Certificate!$D:$D=""H"") + (Certificate!$D:$D=""HTO"")), """")"),"2021-AT-C002")</f>
        <v>2021-AT-C002</v>
      </c>
      <c r="AF211" s="7"/>
      <c r="AG211" s="7" t="s">
        <v>103</v>
      </c>
      <c r="AH211" s="8" t="str">
        <f ca="1">IFERROR(__xludf.DUMMYFUNCTION("IFERROR(FILTER(Certificate!$B:$B, LOWER(Certificate!$A:$A)=LOWER(TRIM($V211)), (Certificate!$D:$D=""TO"") + (Certificate!$D:$D=""HTO"")), """")"),"2021-AT-C002")</f>
        <v>2021-AT-C002</v>
      </c>
      <c r="AI211" s="7"/>
      <c r="AJ211" s="7"/>
      <c r="AK211" s="8" t="str">
        <f ca="1">IFERROR(__xludf.DUMMYFUNCTION("IFERROR(FILTER(Certificate!$B:$B, Certificate!$A:$A=TRIM($V211), Certificate!$D:$D=""D""), """")"),"")</f>
        <v/>
      </c>
      <c r="AL211" s="2"/>
    </row>
    <row r="212" spans="1:38" ht="13" x14ac:dyDescent="0.15">
      <c r="A212" s="2">
        <v>209</v>
      </c>
      <c r="B212" s="3">
        <v>44155</v>
      </c>
      <c r="C212" s="2" t="s">
        <v>769</v>
      </c>
      <c r="D212" s="2" t="s">
        <v>770</v>
      </c>
      <c r="E212" s="2" t="s">
        <v>771</v>
      </c>
      <c r="F212" s="2" t="s">
        <v>786</v>
      </c>
      <c r="G212" s="2" t="s">
        <v>787</v>
      </c>
      <c r="H212" s="2" t="s">
        <v>788</v>
      </c>
      <c r="I212" s="2" t="s">
        <v>789</v>
      </c>
      <c r="J212" s="2" t="s">
        <v>776</v>
      </c>
      <c r="K212" s="2" t="s">
        <v>3</v>
      </c>
      <c r="M212" s="2" t="s">
        <v>777</v>
      </c>
      <c r="O212" s="2" t="s">
        <v>790</v>
      </c>
      <c r="P212" s="2">
        <v>6</v>
      </c>
      <c r="Q212" s="2" t="s">
        <v>791</v>
      </c>
      <c r="V212" s="4" t="str">
        <f t="shared" si="0"/>
        <v>Saminaden Pillay Kanaksabee</v>
      </c>
      <c r="W212" s="6">
        <v>0</v>
      </c>
      <c r="X212" s="5">
        <v>0.91510000000000002</v>
      </c>
      <c r="Y212" s="6">
        <v>0</v>
      </c>
      <c r="Z212" s="2" t="s">
        <v>70</v>
      </c>
      <c r="AA212" s="5">
        <v>0.98109999999999997</v>
      </c>
      <c r="AB212" s="5">
        <v>0.99780000000000002</v>
      </c>
      <c r="AC212" s="5"/>
      <c r="AD212" s="7" t="s">
        <v>102</v>
      </c>
      <c r="AE212" s="21" t="str">
        <f ca="1">IFERROR(__xludf.DUMMYFUNCTION("IFERROR(FILTER(Certificate!$B:$B, LOWER(Certificate!$A:$A)=LOWER(TRIM($V212)), (Certificate!$D:$D=""H"") + (Certificate!$D:$D=""HTO"")), """")"),"2021-AT-C003")</f>
        <v>2021-AT-C003</v>
      </c>
      <c r="AF212" s="7"/>
      <c r="AG212" s="7" t="s">
        <v>103</v>
      </c>
      <c r="AH212" s="8" t="str">
        <f ca="1">IFERROR(__xludf.DUMMYFUNCTION("IFERROR(FILTER(Certificate!$B:$B, LOWER(Certificate!$A:$A)=LOWER(TRIM($V212)), (Certificate!$D:$D=""TO"") + (Certificate!$D:$D=""HTO"")), """")"),"2021-AT-C003")</f>
        <v>2021-AT-C003</v>
      </c>
      <c r="AI212" s="7"/>
      <c r="AJ212" s="7"/>
      <c r="AK212" s="8" t="str">
        <f ca="1">IFERROR(__xludf.DUMMYFUNCTION("IFERROR(FILTER(Certificate!$B:$B, Certificate!$A:$A=TRIM($V212), Certificate!$D:$D=""D""), """")"),"")</f>
        <v/>
      </c>
      <c r="AL212" s="2"/>
    </row>
    <row r="213" spans="1:38" ht="13" x14ac:dyDescent="0.15">
      <c r="A213" s="2">
        <v>210</v>
      </c>
      <c r="B213" s="3">
        <v>44155</v>
      </c>
      <c r="C213" s="2" t="s">
        <v>769</v>
      </c>
      <c r="D213" s="2" t="s">
        <v>770</v>
      </c>
      <c r="E213" s="2" t="s">
        <v>771</v>
      </c>
      <c r="F213" s="2" t="s">
        <v>792</v>
      </c>
      <c r="G213" s="2" t="s">
        <v>793</v>
      </c>
      <c r="H213" s="2" t="s">
        <v>794</v>
      </c>
      <c r="I213" s="2" t="s">
        <v>795</v>
      </c>
      <c r="J213" s="2" t="s">
        <v>776</v>
      </c>
      <c r="K213" s="2" t="s">
        <v>3</v>
      </c>
      <c r="M213" s="2" t="s">
        <v>777</v>
      </c>
      <c r="O213" s="2" t="s">
        <v>796</v>
      </c>
      <c r="P213" s="2">
        <v>4</v>
      </c>
      <c r="Q213" s="2" t="s">
        <v>797</v>
      </c>
      <c r="V213" s="4" t="str">
        <f t="shared" si="0"/>
        <v>Ramsamy Anagerri Mootoo</v>
      </c>
      <c r="W213" s="6">
        <v>0</v>
      </c>
      <c r="X213" s="5">
        <v>0.91169999999999995</v>
      </c>
      <c r="Y213" s="6">
        <v>0</v>
      </c>
      <c r="Z213" s="2" t="s">
        <v>70</v>
      </c>
      <c r="AA213" s="5">
        <v>0.93889999999999996</v>
      </c>
      <c r="AB213" s="5">
        <v>0.9889</v>
      </c>
      <c r="AC213" s="5"/>
      <c r="AD213" s="7" t="s">
        <v>102</v>
      </c>
      <c r="AE213" s="21" t="str">
        <f ca="1">IFERROR(__xludf.DUMMYFUNCTION("IFERROR(FILTER(Certificate!$B:$B, LOWER(Certificate!$A:$A)=LOWER(TRIM($V213)), (Certificate!$D:$D=""H"") + (Certificate!$D:$D=""HTO"")), """")"),"2021-AT-C004")</f>
        <v>2021-AT-C004</v>
      </c>
      <c r="AF213" s="7"/>
      <c r="AG213" s="7" t="s">
        <v>103</v>
      </c>
      <c r="AH213" s="8" t="str">
        <f ca="1">IFERROR(__xludf.DUMMYFUNCTION("IFERROR(FILTER(Certificate!$B:$B, LOWER(Certificate!$A:$A)=LOWER(TRIM($V213)), (Certificate!$D:$D=""TO"") + (Certificate!$D:$D=""HTO"")), """")"),"2021-AT-C004")</f>
        <v>2021-AT-C004</v>
      </c>
      <c r="AI213" s="7"/>
      <c r="AJ213" s="7"/>
      <c r="AK213" s="8" t="str">
        <f ca="1">IFERROR(__xludf.DUMMYFUNCTION("IFERROR(FILTER(Certificate!$B:$B, Certificate!$A:$A=TRIM($V213), Certificate!$D:$D=""D""), """")"),"")</f>
        <v/>
      </c>
      <c r="AL213" s="2"/>
    </row>
    <row r="214" spans="1:38" ht="13" x14ac:dyDescent="0.15">
      <c r="A214" s="2">
        <v>211</v>
      </c>
      <c r="B214" s="3">
        <v>44155</v>
      </c>
      <c r="C214" s="2" t="s">
        <v>769</v>
      </c>
      <c r="D214" s="2" t="s">
        <v>770</v>
      </c>
      <c r="E214" s="2" t="s">
        <v>771</v>
      </c>
      <c r="F214" s="2" t="s">
        <v>798</v>
      </c>
      <c r="G214" s="2" t="s">
        <v>799</v>
      </c>
      <c r="H214" s="2" t="s">
        <v>800</v>
      </c>
      <c r="I214" s="2" t="s">
        <v>801</v>
      </c>
      <c r="J214" s="2" t="s">
        <v>776</v>
      </c>
      <c r="K214" s="2" t="s">
        <v>3</v>
      </c>
      <c r="M214" s="2" t="s">
        <v>777</v>
      </c>
      <c r="O214" s="2" t="s">
        <v>802</v>
      </c>
      <c r="P214" s="2">
        <v>5</v>
      </c>
      <c r="Q214" s="2" t="s">
        <v>797</v>
      </c>
      <c r="V214" s="4" t="str">
        <f t="shared" si="0"/>
        <v>Muhummud Naushad Ally Luttoo</v>
      </c>
      <c r="W214" s="6">
        <v>0</v>
      </c>
      <c r="X214" s="5">
        <v>0.98109999999999997</v>
      </c>
      <c r="Y214" s="6">
        <v>0</v>
      </c>
      <c r="Z214" s="2" t="s">
        <v>70</v>
      </c>
      <c r="AA214" s="5">
        <v>0.97219999999999995</v>
      </c>
      <c r="AB214" s="5">
        <v>1</v>
      </c>
      <c r="AC214" s="5"/>
      <c r="AD214" s="7" t="s">
        <v>102</v>
      </c>
      <c r="AE214" s="21" t="str">
        <f ca="1">IFERROR(__xludf.DUMMYFUNCTION("IFERROR(FILTER(Certificate!$B:$B, LOWER(Certificate!$A:$A)=LOWER(TRIM($V214)), (Certificate!$D:$D=""H"") + (Certificate!$D:$D=""HTO"")), """")"),"2021-AT-C005")</f>
        <v>2021-AT-C005</v>
      </c>
      <c r="AF214" s="7"/>
      <c r="AG214" s="7" t="s">
        <v>103</v>
      </c>
      <c r="AH214" s="8" t="str">
        <f ca="1">IFERROR(__xludf.DUMMYFUNCTION("IFERROR(FILTER(Certificate!$B:$B, LOWER(Certificate!$A:$A)=LOWER(TRIM($V214)), (Certificate!$D:$D=""TO"") + (Certificate!$D:$D=""HTO"")), """")"),"2021-AT-C005")</f>
        <v>2021-AT-C005</v>
      </c>
      <c r="AI214" s="7"/>
      <c r="AJ214" s="7"/>
      <c r="AK214" s="8" t="str">
        <f ca="1">IFERROR(__xludf.DUMMYFUNCTION("IFERROR(FILTER(Certificate!$B:$B, Certificate!$A:$A=TRIM($V214), Certificate!$D:$D=""D""), """")"),"")</f>
        <v/>
      </c>
      <c r="AL214" s="2"/>
    </row>
    <row r="215" spans="1:38" ht="13" x14ac:dyDescent="0.15">
      <c r="A215" s="2">
        <v>212</v>
      </c>
      <c r="B215" s="3">
        <v>44155</v>
      </c>
      <c r="C215" s="2" t="s">
        <v>769</v>
      </c>
      <c r="D215" s="2" t="s">
        <v>770</v>
      </c>
      <c r="E215" s="2" t="s">
        <v>771</v>
      </c>
      <c r="F215" s="2" t="s">
        <v>803</v>
      </c>
      <c r="G215" s="2" t="s">
        <v>804</v>
      </c>
      <c r="H215" s="2" t="s">
        <v>805</v>
      </c>
      <c r="I215" s="2" t="s">
        <v>806</v>
      </c>
      <c r="J215" s="2" t="s">
        <v>776</v>
      </c>
      <c r="K215" s="2" t="s">
        <v>3</v>
      </c>
      <c r="M215" s="2" t="s">
        <v>777</v>
      </c>
      <c r="O215" s="2" t="s">
        <v>807</v>
      </c>
      <c r="P215" s="2">
        <v>6</v>
      </c>
      <c r="Q215" s="2" t="s">
        <v>797</v>
      </c>
      <c r="V215" s="4" t="str">
        <f t="shared" si="0"/>
        <v>Sanjeev Kumar Gungeea</v>
      </c>
      <c r="W215" s="6">
        <v>0</v>
      </c>
      <c r="X215" s="5">
        <v>0.93400000000000005</v>
      </c>
      <c r="Y215" s="6">
        <v>0</v>
      </c>
      <c r="Z215" s="2" t="s">
        <v>70</v>
      </c>
      <c r="AA215" s="5">
        <v>0.99780000000000002</v>
      </c>
      <c r="AB215" s="5">
        <v>0.99780000000000002</v>
      </c>
      <c r="AC215" s="5"/>
      <c r="AD215" s="7" t="s">
        <v>102</v>
      </c>
      <c r="AE215" s="21" t="str">
        <f ca="1">IFERROR(__xludf.DUMMYFUNCTION("IFERROR(FILTER(Certificate!$B:$B, LOWER(Certificate!$A:$A)=LOWER(TRIM($V215)), (Certificate!$D:$D=""H"") + (Certificate!$D:$D=""HTO"")), """")"),"2021-AT-C006")</f>
        <v>2021-AT-C006</v>
      </c>
      <c r="AF215" s="7"/>
      <c r="AG215" s="7" t="s">
        <v>103</v>
      </c>
      <c r="AH215" s="8" t="str">
        <f ca="1">IFERROR(__xludf.DUMMYFUNCTION("IFERROR(FILTER(Certificate!$B:$B, LOWER(Certificate!$A:$A)=LOWER(TRIM($V215)), (Certificate!$D:$D=""TO"") + (Certificate!$D:$D=""HTO"")), """")"),"2021-AT-C006")</f>
        <v>2021-AT-C006</v>
      </c>
      <c r="AI215" s="7"/>
      <c r="AJ215" s="7"/>
      <c r="AK215" s="8" t="str">
        <f ca="1">IFERROR(__xludf.DUMMYFUNCTION("IFERROR(FILTER(Certificate!$B:$B, Certificate!$A:$A=TRIM($V215), Certificate!$D:$D=""D""), """")"),"")</f>
        <v/>
      </c>
      <c r="AL215" s="2"/>
    </row>
    <row r="216" spans="1:38" ht="13" x14ac:dyDescent="0.15">
      <c r="A216" s="2">
        <v>213</v>
      </c>
      <c r="B216" s="3">
        <v>44155</v>
      </c>
      <c r="C216" s="2" t="s">
        <v>769</v>
      </c>
      <c r="D216" s="2" t="s">
        <v>770</v>
      </c>
      <c r="E216" s="2" t="s">
        <v>771</v>
      </c>
      <c r="F216" s="2" t="s">
        <v>808</v>
      </c>
      <c r="G216" s="2" t="s">
        <v>809</v>
      </c>
      <c r="H216" s="2" t="s">
        <v>810</v>
      </c>
      <c r="I216" s="2" t="s">
        <v>811</v>
      </c>
      <c r="J216" s="2" t="s">
        <v>776</v>
      </c>
      <c r="K216" s="2" t="s">
        <v>3</v>
      </c>
      <c r="M216" s="2" t="s">
        <v>777</v>
      </c>
      <c r="O216" s="2" t="s">
        <v>812</v>
      </c>
      <c r="P216" s="2">
        <v>4</v>
      </c>
      <c r="Q216" s="2" t="s">
        <v>813</v>
      </c>
      <c r="V216" s="4" t="str">
        <f t="shared" si="0"/>
        <v>Omresh Bhugowandeen</v>
      </c>
      <c r="W216" s="6">
        <v>0</v>
      </c>
      <c r="X216" s="5">
        <v>0.94340000000000002</v>
      </c>
      <c r="Y216" s="6">
        <v>0</v>
      </c>
      <c r="Z216" s="2" t="s">
        <v>70</v>
      </c>
      <c r="AA216" s="5">
        <v>0.9778</v>
      </c>
      <c r="AB216" s="5">
        <v>1</v>
      </c>
      <c r="AC216" s="5"/>
      <c r="AD216" s="7" t="s">
        <v>102</v>
      </c>
      <c r="AE216" s="21" t="str">
        <f ca="1">IFERROR(__xludf.DUMMYFUNCTION("IFERROR(FILTER(Certificate!$B:$B, LOWER(Certificate!$A:$A)=LOWER(TRIM($V216)), (Certificate!$D:$D=""H"") + (Certificate!$D:$D=""HTO"")), """")"),"2021-AT-C007")</f>
        <v>2021-AT-C007</v>
      </c>
      <c r="AF216" s="7"/>
      <c r="AG216" s="7" t="s">
        <v>103</v>
      </c>
      <c r="AH216" s="8" t="str">
        <f ca="1">IFERROR(__xludf.DUMMYFUNCTION("IFERROR(FILTER(Certificate!$B:$B, LOWER(Certificate!$A:$A)=LOWER(TRIM($V216)), (Certificate!$D:$D=""TO"") + (Certificate!$D:$D=""HTO"")), """")"),"2021-AT-C007")</f>
        <v>2021-AT-C007</v>
      </c>
      <c r="AI216" s="7"/>
      <c r="AJ216" s="7"/>
      <c r="AK216" s="8" t="str">
        <f ca="1">IFERROR(__xludf.DUMMYFUNCTION("IFERROR(FILTER(Certificate!$B:$B, Certificate!$A:$A=TRIM($V216), Certificate!$D:$D=""D""), """")"),"")</f>
        <v/>
      </c>
      <c r="AL216" s="2"/>
    </row>
    <row r="217" spans="1:38" ht="13" x14ac:dyDescent="0.15">
      <c r="A217" s="2">
        <v>214</v>
      </c>
      <c r="B217" s="3">
        <v>44155</v>
      </c>
      <c r="C217" s="2" t="s">
        <v>769</v>
      </c>
      <c r="D217" s="2" t="s">
        <v>770</v>
      </c>
      <c r="E217" s="2" t="s">
        <v>771</v>
      </c>
      <c r="F217" s="2" t="s">
        <v>814</v>
      </c>
      <c r="G217" s="2" t="s">
        <v>815</v>
      </c>
      <c r="H217" s="2" t="s">
        <v>816</v>
      </c>
      <c r="I217" s="2" t="s">
        <v>811</v>
      </c>
      <c r="J217" s="2" t="s">
        <v>776</v>
      </c>
      <c r="K217" s="2" t="s">
        <v>3</v>
      </c>
      <c r="M217" s="2" t="s">
        <v>777</v>
      </c>
      <c r="O217" s="2" t="s">
        <v>817</v>
      </c>
      <c r="P217" s="2">
        <v>3</v>
      </c>
      <c r="Q217" s="2" t="s">
        <v>797</v>
      </c>
      <c r="V217" s="4" t="str">
        <f t="shared" si="0"/>
        <v>Sheik Muhammad Muzaffar Hoolash</v>
      </c>
      <c r="W217" s="6">
        <v>0</v>
      </c>
      <c r="X217" s="5">
        <v>0.85850000000000004</v>
      </c>
      <c r="Y217" s="6">
        <v>0</v>
      </c>
      <c r="Z217" s="2" t="s">
        <v>70</v>
      </c>
      <c r="AA217" s="5">
        <v>0.99329999999999996</v>
      </c>
      <c r="AB217" s="5">
        <v>0.98780000000000001</v>
      </c>
      <c r="AC217" s="5"/>
      <c r="AD217" s="7" t="s">
        <v>102</v>
      </c>
      <c r="AE217" s="21" t="str">
        <f ca="1">IFERROR(__xludf.DUMMYFUNCTION("IFERROR(FILTER(Certificate!$B:$B, LOWER(Certificate!$A:$A)=LOWER(TRIM($V217)), (Certificate!$D:$D=""H"") + (Certificate!$D:$D=""HTO"")), """")"),"2021-AT-C008")</f>
        <v>2021-AT-C008</v>
      </c>
      <c r="AF217" s="7"/>
      <c r="AG217" s="7" t="s">
        <v>103</v>
      </c>
      <c r="AH217" s="8" t="str">
        <f ca="1">IFERROR(__xludf.DUMMYFUNCTION("IFERROR(FILTER(Certificate!$B:$B, LOWER(Certificate!$A:$A)=LOWER(TRIM($V217)), (Certificate!$D:$D=""TO"") + (Certificate!$D:$D=""HTO"")), """")"),"2021-AT-C008")</f>
        <v>2021-AT-C008</v>
      </c>
      <c r="AI217" s="7"/>
      <c r="AJ217" s="7"/>
      <c r="AK217" s="8" t="str">
        <f ca="1">IFERROR(__xludf.DUMMYFUNCTION("IFERROR(FILTER(Certificate!$B:$B, Certificate!$A:$A=TRIM($V217), Certificate!$D:$D=""D""), """")"),"")</f>
        <v/>
      </c>
      <c r="AL217" s="2"/>
    </row>
    <row r="218" spans="1:38" ht="13" x14ac:dyDescent="0.15">
      <c r="A218" s="2">
        <v>215</v>
      </c>
      <c r="B218" s="3">
        <v>44155</v>
      </c>
      <c r="C218" s="2" t="s">
        <v>769</v>
      </c>
      <c r="D218" s="2" t="s">
        <v>770</v>
      </c>
      <c r="E218" s="2" t="s">
        <v>771</v>
      </c>
      <c r="F218" s="2" t="s">
        <v>818</v>
      </c>
      <c r="G218" s="2" t="s">
        <v>819</v>
      </c>
      <c r="H218" s="2" t="s">
        <v>820</v>
      </c>
      <c r="I218" s="2" t="s">
        <v>305</v>
      </c>
      <c r="J218" s="2" t="s">
        <v>776</v>
      </c>
      <c r="K218" s="2" t="s">
        <v>3</v>
      </c>
      <c r="M218" s="2" t="s">
        <v>777</v>
      </c>
      <c r="O218" s="2" t="s">
        <v>305</v>
      </c>
      <c r="P218" s="2" t="s">
        <v>305</v>
      </c>
      <c r="Q218" s="2" t="s">
        <v>305</v>
      </c>
      <c r="V218" s="4" t="str">
        <f t="shared" si="0"/>
        <v>Karine Toulcanon</v>
      </c>
      <c r="W218" s="6">
        <v>0</v>
      </c>
      <c r="X218" s="5">
        <v>0.77359999999999995</v>
      </c>
      <c r="Y218" s="6">
        <v>0</v>
      </c>
      <c r="Z218" s="2" t="s">
        <v>70</v>
      </c>
      <c r="AA218" s="5">
        <v>0.9889</v>
      </c>
      <c r="AB218" s="5">
        <v>1</v>
      </c>
      <c r="AC218" s="5"/>
      <c r="AD218" s="7" t="s">
        <v>102</v>
      </c>
      <c r="AE218" s="21" t="str">
        <f ca="1">IFERROR(__xludf.DUMMYFUNCTION("IFERROR(FILTER(Certificate!$B:$B, LOWER(Certificate!$A:$A)=LOWER(TRIM($V218)), (Certificate!$D:$D=""H"") + (Certificate!$D:$D=""HTO"")), """")"),"")</f>
        <v/>
      </c>
      <c r="AF218" s="7"/>
      <c r="AG218" s="7" t="s">
        <v>103</v>
      </c>
      <c r="AH218" s="8" t="str">
        <f ca="1">IFERROR(__xludf.DUMMYFUNCTION("IFERROR(FILTER(Certificate!$B:$B, LOWER(Certificate!$A:$A)=LOWER(TRIM($V218)), (Certificate!$D:$D=""TO"") + (Certificate!$D:$D=""HTO"")), """")"),"")</f>
        <v/>
      </c>
      <c r="AI218" s="7"/>
      <c r="AJ218" s="7"/>
      <c r="AK218" s="8" t="str">
        <f ca="1">IFERROR(__xludf.DUMMYFUNCTION("IFERROR(FILTER(Certificate!$B:$B, Certificate!$A:$A=TRIM($V218), Certificate!$D:$D=""D""), """")"),"")</f>
        <v/>
      </c>
      <c r="AL218" s="2"/>
    </row>
    <row r="219" spans="1:38" ht="13" x14ac:dyDescent="0.15">
      <c r="A219" s="2">
        <v>216</v>
      </c>
      <c r="B219" s="3">
        <v>44155</v>
      </c>
      <c r="C219" s="2" t="s">
        <v>769</v>
      </c>
      <c r="D219" s="2" t="s">
        <v>770</v>
      </c>
      <c r="E219" s="2" t="s">
        <v>771</v>
      </c>
      <c r="F219" s="2" t="s">
        <v>821</v>
      </c>
      <c r="G219" s="2" t="s">
        <v>822</v>
      </c>
      <c r="H219" s="2" t="s">
        <v>820</v>
      </c>
      <c r="I219" s="2" t="s">
        <v>305</v>
      </c>
      <c r="J219" s="2" t="s">
        <v>776</v>
      </c>
      <c r="K219" s="2" t="s">
        <v>3</v>
      </c>
      <c r="M219" s="2" t="s">
        <v>777</v>
      </c>
      <c r="O219" s="2" t="s">
        <v>305</v>
      </c>
      <c r="P219" s="2" t="s">
        <v>305</v>
      </c>
      <c r="Q219" s="2" t="s">
        <v>305</v>
      </c>
      <c r="V219" s="4" t="str">
        <f t="shared" si="0"/>
        <v>Saferoun Ghingut</v>
      </c>
      <c r="W219" s="6">
        <v>0</v>
      </c>
      <c r="Y219" s="6">
        <v>0</v>
      </c>
      <c r="Z219" s="2" t="s">
        <v>180</v>
      </c>
      <c r="AA219" s="5">
        <v>0.9778</v>
      </c>
      <c r="AB219" s="5">
        <v>1</v>
      </c>
      <c r="AC219" s="5"/>
      <c r="AD219" s="7" t="s">
        <v>102</v>
      </c>
      <c r="AE219" s="21" t="str">
        <f ca="1">IFERROR(__xludf.DUMMYFUNCTION("IFERROR(FILTER(Certificate!$B:$B, LOWER(Certificate!$A:$A)=LOWER(TRIM($V219)), (Certificate!$D:$D=""H"") + (Certificate!$D:$D=""HTO"")), """")"),"2021-AT-C009")</f>
        <v>2021-AT-C009</v>
      </c>
      <c r="AF219" s="7"/>
      <c r="AG219" s="9"/>
      <c r="AH219" s="8" t="str">
        <f ca="1">IFERROR(__xludf.DUMMYFUNCTION("IFERROR(FILTER(Certificate!$B:$B, LOWER(Certificate!$A:$A)=LOWER(TRIM($V219)), (Certificate!$D:$D=""TO"") + (Certificate!$D:$D=""HTO"")), """")"),"2021-AT-C009")</f>
        <v>2021-AT-C009</v>
      </c>
      <c r="AI219" s="7"/>
      <c r="AJ219" s="7"/>
      <c r="AK219" s="8" t="str">
        <f ca="1">IFERROR(__xludf.DUMMYFUNCTION("IFERROR(FILTER(Certificate!$B:$B, Certificate!$A:$A=TRIM($V219), Certificate!$D:$D=""D""), """")"),"")</f>
        <v/>
      </c>
      <c r="AL219" s="2"/>
    </row>
    <row r="220" spans="1:38" ht="13" x14ac:dyDescent="0.15">
      <c r="A220" s="2">
        <v>217</v>
      </c>
      <c r="B220" s="3">
        <v>44179</v>
      </c>
      <c r="C220" s="2" t="s">
        <v>823</v>
      </c>
      <c r="D220" s="2" t="s">
        <v>824</v>
      </c>
      <c r="E220" s="2" t="s">
        <v>355</v>
      </c>
      <c r="F220" s="2" t="s">
        <v>825</v>
      </c>
      <c r="G220" s="2" t="s">
        <v>826</v>
      </c>
      <c r="H220" s="2" t="s">
        <v>827</v>
      </c>
      <c r="I220" s="2" t="s">
        <v>828</v>
      </c>
      <c r="J220" s="2" t="s">
        <v>314</v>
      </c>
      <c r="K220" s="2" t="s">
        <v>2737</v>
      </c>
      <c r="M220" s="2" t="s">
        <v>138</v>
      </c>
      <c r="O220" s="2" t="s">
        <v>829</v>
      </c>
      <c r="P220" s="2">
        <v>6</v>
      </c>
      <c r="Q220" s="2">
        <v>1</v>
      </c>
      <c r="V220" s="4" t="str">
        <f t="shared" si="0"/>
        <v>Jeroen Van Merode</v>
      </c>
      <c r="W220" s="6">
        <v>0</v>
      </c>
      <c r="X220" s="5">
        <v>0.83020000000000005</v>
      </c>
      <c r="Y220" s="5">
        <v>0.87739999999999996</v>
      </c>
      <c r="Z220" s="2" t="s">
        <v>70</v>
      </c>
      <c r="AA220" s="5">
        <v>0.91110000000000002</v>
      </c>
      <c r="AB220" s="5"/>
      <c r="AC220" s="5"/>
      <c r="AD220" s="7" t="s">
        <v>102</v>
      </c>
      <c r="AE220" s="21" t="str">
        <f ca="1">IFERROR(__xludf.DUMMYFUNCTION("IFERROR(FILTER(Certificate!$B:$B, LOWER(Certificate!$A:$A)=LOWER(TRIM($V220)), (Certificate!$D:$D=""H"") + (Certificate!$D:$D=""HTO"")), """")"),"2021-AT-C010")</f>
        <v>2021-AT-C010</v>
      </c>
      <c r="AF220" s="7"/>
      <c r="AG220" s="9"/>
      <c r="AH220" s="8" t="str">
        <f ca="1">IFERROR(__xludf.DUMMYFUNCTION("IFERROR(FILTER(Certificate!$B:$B, LOWER(Certificate!$A:$A)=LOWER(TRIM($V220)), (Certificate!$D:$D=""TO"") + (Certificate!$D:$D=""HTO"")), """")"),"2021-AT-C010")</f>
        <v>2021-AT-C010</v>
      </c>
      <c r="AI220" s="7"/>
      <c r="AJ220" s="7"/>
      <c r="AK220" s="8" t="str">
        <f ca="1">IFERROR(__xludf.DUMMYFUNCTION("IFERROR(FILTER(Certificate!$B:$B, Certificate!$A:$A=TRIM($V220), Certificate!$D:$D=""D""), """")"),"")</f>
        <v/>
      </c>
      <c r="AL220" s="2"/>
    </row>
    <row r="221" spans="1:38" ht="13" x14ac:dyDescent="0.15">
      <c r="A221" s="2">
        <v>218</v>
      </c>
      <c r="B221" s="3">
        <v>44305</v>
      </c>
      <c r="C221" s="2" t="s">
        <v>830</v>
      </c>
      <c r="D221" s="2" t="s">
        <v>831</v>
      </c>
      <c r="E221" s="2" t="s">
        <v>771</v>
      </c>
      <c r="F221" s="2" t="s">
        <v>832</v>
      </c>
      <c r="G221" s="2" t="s">
        <v>833</v>
      </c>
      <c r="H221" s="2" t="s">
        <v>834</v>
      </c>
      <c r="I221" s="2" t="s">
        <v>835</v>
      </c>
      <c r="J221" s="2" t="s">
        <v>293</v>
      </c>
      <c r="K221" s="2" t="s">
        <v>6</v>
      </c>
      <c r="M221" s="2" t="s">
        <v>836</v>
      </c>
      <c r="O221" s="2" t="s">
        <v>837</v>
      </c>
      <c r="P221" s="2">
        <v>9</v>
      </c>
      <c r="Q221" s="2" t="s">
        <v>838</v>
      </c>
      <c r="V221" s="4" t="str">
        <f t="shared" si="0"/>
        <v>Jian An Ma</v>
      </c>
      <c r="W221" s="6">
        <v>0</v>
      </c>
      <c r="X221" s="5">
        <v>0.96230000000000004</v>
      </c>
      <c r="Y221" s="6">
        <v>0</v>
      </c>
      <c r="Z221" s="2" t="s">
        <v>70</v>
      </c>
      <c r="AA221" s="5">
        <v>0.99439999999999995</v>
      </c>
      <c r="AB221" s="5">
        <v>0.63329999999999997</v>
      </c>
      <c r="AC221" s="5"/>
      <c r="AD221" s="7" t="s">
        <v>102</v>
      </c>
      <c r="AE221" s="21" t="str">
        <f ca="1">IFERROR(__xludf.DUMMYFUNCTION("IFERROR(FILTER(Certificate!$B:$B, LOWER(Certificate!$A:$A)=LOWER(TRIM($V221)), (Certificate!$D:$D=""H"") + (Certificate!$D:$D=""HTO"")), """")"),"2022-AT-C025")</f>
        <v>2022-AT-C025</v>
      </c>
      <c r="AF221" s="7"/>
      <c r="AG221" s="7" t="s">
        <v>737</v>
      </c>
      <c r="AH221" s="8" t="str">
        <f ca="1">IFERROR(__xludf.DUMMYFUNCTION("IFERROR(FILTER(Certificate!$B:$B, LOWER(Certificate!$A:$A)=LOWER(TRIM($V221)), (Certificate!$D:$D=""TO"") + (Certificate!$D:$D=""HTO"")), """")"),"")</f>
        <v/>
      </c>
      <c r="AI221" s="7"/>
      <c r="AJ221" s="7"/>
      <c r="AK221" s="8" t="str">
        <f ca="1">IFERROR(__xludf.DUMMYFUNCTION("IFERROR(FILTER(Certificate!$B:$B, Certificate!$A:$A=TRIM($V221), Certificate!$D:$D=""D""), """")"),"")</f>
        <v/>
      </c>
      <c r="AL221" s="2"/>
    </row>
    <row r="222" spans="1:38" ht="13" x14ac:dyDescent="0.15">
      <c r="A222" s="2">
        <v>219</v>
      </c>
      <c r="B222" s="3">
        <v>44305</v>
      </c>
      <c r="C222" s="2" t="s">
        <v>830</v>
      </c>
      <c r="D222" s="2" t="s">
        <v>831</v>
      </c>
      <c r="E222" s="2" t="s">
        <v>771</v>
      </c>
      <c r="F222" s="2" t="s">
        <v>839</v>
      </c>
      <c r="G222" s="2" t="s">
        <v>840</v>
      </c>
      <c r="H222" s="2" t="s">
        <v>841</v>
      </c>
      <c r="I222" s="2" t="s">
        <v>835</v>
      </c>
      <c r="J222" s="2" t="s">
        <v>293</v>
      </c>
      <c r="K222" s="2" t="s">
        <v>6</v>
      </c>
      <c r="M222" s="2" t="s">
        <v>15</v>
      </c>
      <c r="O222" s="2" t="s">
        <v>842</v>
      </c>
      <c r="P222" s="2">
        <v>9</v>
      </c>
      <c r="Q222" s="2" t="s">
        <v>843</v>
      </c>
      <c r="V222" s="4" t="str">
        <f t="shared" si="0"/>
        <v>Hennis Cheung</v>
      </c>
      <c r="W222" s="6">
        <v>0</v>
      </c>
      <c r="X222" s="5">
        <v>0.77359999999999995</v>
      </c>
      <c r="Y222" s="6">
        <v>1</v>
      </c>
      <c r="Z222" s="2" t="s">
        <v>70</v>
      </c>
      <c r="AA222" s="5">
        <v>0.8</v>
      </c>
      <c r="AB222" s="5">
        <v>0.7</v>
      </c>
      <c r="AC222" s="5"/>
      <c r="AD222" s="7" t="s">
        <v>102</v>
      </c>
      <c r="AE222" s="21" t="str">
        <f ca="1">IFERROR(__xludf.DUMMYFUNCTION("IFERROR(FILTER(Certificate!$B:$B, LOWER(Certificate!$A:$A)=LOWER(TRIM($V222)), (Certificate!$D:$D=""H"") + (Certificate!$D:$D=""HTO"")), """")"),"2021-AT-C024-H")</f>
        <v>2021-AT-C024-H</v>
      </c>
      <c r="AF222" s="7"/>
      <c r="AG222" s="7" t="s">
        <v>737</v>
      </c>
      <c r="AH222" s="8" t="str">
        <f ca="1">IFERROR(__xludf.DUMMYFUNCTION("IFERROR(FILTER(Certificate!$B:$B, LOWER(Certificate!$A:$A)=LOWER(TRIM($V222)), (Certificate!$D:$D=""TO"") + (Certificate!$D:$D=""HTO"")), """")"),"")</f>
        <v/>
      </c>
      <c r="AI222" s="7"/>
      <c r="AJ222" s="7"/>
      <c r="AK222" s="8" t="str">
        <f ca="1">IFERROR(__xludf.DUMMYFUNCTION("IFERROR(FILTER(Certificate!$B:$B, Certificate!$A:$A=TRIM($V222), Certificate!$D:$D=""D""), """")"),"")</f>
        <v/>
      </c>
      <c r="AL222" s="2"/>
    </row>
    <row r="223" spans="1:38" ht="13" x14ac:dyDescent="0.15">
      <c r="A223" s="2">
        <v>220</v>
      </c>
      <c r="B223" s="3">
        <v>44335</v>
      </c>
      <c r="C223" s="2" t="s">
        <v>844</v>
      </c>
      <c r="D223" s="2" t="s">
        <v>845</v>
      </c>
      <c r="E223" s="2" t="s">
        <v>771</v>
      </c>
      <c r="F223" s="2" t="s">
        <v>846</v>
      </c>
      <c r="G223" s="2" t="s">
        <v>847</v>
      </c>
      <c r="H223" s="2" t="s">
        <v>848</v>
      </c>
      <c r="I223" s="2" t="s">
        <v>835</v>
      </c>
      <c r="J223" s="2" t="s">
        <v>101</v>
      </c>
      <c r="K223" s="2" t="s">
        <v>37</v>
      </c>
      <c r="O223" s="2" t="s">
        <v>849</v>
      </c>
      <c r="P223" s="2">
        <v>5</v>
      </c>
      <c r="Q223" s="2">
        <v>5</v>
      </c>
      <c r="V223" s="4" t="str">
        <f t="shared" si="0"/>
        <v>Amanda Puia Pietrobon</v>
      </c>
      <c r="W223" s="6">
        <v>0</v>
      </c>
      <c r="X223" s="5">
        <v>0.90569999999999995</v>
      </c>
      <c r="Y223" s="6">
        <v>0</v>
      </c>
      <c r="Z223" s="2" t="s">
        <v>70</v>
      </c>
      <c r="AA223" s="5">
        <v>0.9778</v>
      </c>
      <c r="AB223" s="5">
        <v>0.92779999999999996</v>
      </c>
      <c r="AC223" s="5"/>
      <c r="AD223" s="7" t="s">
        <v>102</v>
      </c>
      <c r="AE223" s="21" t="str">
        <f ca="1">IFERROR(__xludf.DUMMYFUNCTION("IFERROR(FILTER(Certificate!$B:$B, LOWER(Certificate!$A:$A)=LOWER(TRIM($V223)), (Certificate!$D:$D=""H"") + (Certificate!$D:$D=""HTO"")), """")"),"2022-AT-C001")</f>
        <v>2022-AT-C001</v>
      </c>
      <c r="AF223" s="7"/>
      <c r="AG223" s="7" t="s">
        <v>103</v>
      </c>
      <c r="AH223" s="8" t="str">
        <f ca="1">IFERROR(__xludf.DUMMYFUNCTION("IFERROR(FILTER(Certificate!$B:$B, LOWER(Certificate!$A:$A)=LOWER(TRIM($V223)), (Certificate!$D:$D=""TO"") + (Certificate!$D:$D=""HTO"")), """")"),"2022-AT-C001")</f>
        <v>2022-AT-C001</v>
      </c>
      <c r="AI223" s="7"/>
      <c r="AJ223" s="7"/>
      <c r="AK223" s="8" t="str">
        <f ca="1">IFERROR(__xludf.DUMMYFUNCTION("IFERROR(FILTER(Certificate!$B:$B, Certificate!$A:$A=TRIM($V223), Certificate!$D:$D=""D""), """")"),"")</f>
        <v/>
      </c>
      <c r="AL223" s="2"/>
    </row>
    <row r="224" spans="1:38" ht="13" x14ac:dyDescent="0.15">
      <c r="A224" s="2">
        <v>221</v>
      </c>
      <c r="B224" s="3">
        <v>44335</v>
      </c>
      <c r="C224" s="2" t="s">
        <v>844</v>
      </c>
      <c r="D224" s="2" t="s">
        <v>845</v>
      </c>
      <c r="E224" s="2" t="s">
        <v>771</v>
      </c>
      <c r="F224" s="2" t="s">
        <v>850</v>
      </c>
      <c r="G224" s="2" t="s">
        <v>851</v>
      </c>
      <c r="H224" s="2" t="s">
        <v>852</v>
      </c>
      <c r="I224" s="2" t="s">
        <v>835</v>
      </c>
      <c r="J224" s="2" t="s">
        <v>101</v>
      </c>
      <c r="K224" s="2" t="s">
        <v>39</v>
      </c>
      <c r="O224" s="2" t="s">
        <v>849</v>
      </c>
      <c r="P224" s="2">
        <v>5</v>
      </c>
      <c r="Q224" s="2">
        <v>5</v>
      </c>
      <c r="V224" s="4" t="str">
        <f t="shared" si="0"/>
        <v>Divinah Maturi</v>
      </c>
      <c r="W224" s="6">
        <v>0</v>
      </c>
      <c r="X224" s="5">
        <v>0.65090000000000003</v>
      </c>
      <c r="Y224" s="5">
        <v>0.92449999999999999</v>
      </c>
      <c r="Z224" s="2" t="s">
        <v>70</v>
      </c>
      <c r="AA224" s="5">
        <v>0.80830000000000002</v>
      </c>
      <c r="AB224" s="5"/>
      <c r="AC224" s="5"/>
      <c r="AD224" s="7" t="s">
        <v>102</v>
      </c>
      <c r="AE224" s="21" t="str">
        <f ca="1">IFERROR(__xludf.DUMMYFUNCTION("IFERROR(FILTER(Certificate!$B:$B, LOWER(Certificate!$A:$A)=LOWER(TRIM($V224)), (Certificate!$D:$D=""H"") + (Certificate!$D:$D=""HTO"")), """")"),"2024-AT-C266")</f>
        <v>2024-AT-C266</v>
      </c>
      <c r="AF224" s="7"/>
      <c r="AG224" s="7" t="s">
        <v>72</v>
      </c>
      <c r="AH224" s="8" t="str">
        <f ca="1">IFERROR(__xludf.DUMMYFUNCTION("IFERROR(FILTER(Certificate!$B:$B, LOWER(Certificate!$A:$A)=LOWER(TRIM($V224)), (Certificate!$D:$D=""TO"") + (Certificate!$D:$D=""HTO"")), """")"),"")</f>
        <v/>
      </c>
      <c r="AI224" s="7"/>
      <c r="AJ224" s="7"/>
      <c r="AK224" s="8" t="str">
        <f ca="1">IFERROR(__xludf.DUMMYFUNCTION("IFERROR(FILTER(Certificate!$B:$B, Certificate!$A:$A=TRIM($V224), Certificate!$D:$D=""D""), """")"),"")</f>
        <v/>
      </c>
      <c r="AL224" s="2"/>
    </row>
    <row r="225" spans="1:38" ht="13" x14ac:dyDescent="0.15">
      <c r="A225" s="2">
        <v>222</v>
      </c>
      <c r="B225" s="3">
        <v>44335</v>
      </c>
      <c r="C225" s="2" t="s">
        <v>844</v>
      </c>
      <c r="D225" s="2" t="s">
        <v>845</v>
      </c>
      <c r="E225" s="2" t="s">
        <v>771</v>
      </c>
      <c r="F225" s="2" t="s">
        <v>853</v>
      </c>
      <c r="G225" s="2" t="s">
        <v>854</v>
      </c>
      <c r="H225" s="2" t="s">
        <v>855</v>
      </c>
      <c r="I225" s="2" t="s">
        <v>856</v>
      </c>
      <c r="J225" s="2" t="s">
        <v>101</v>
      </c>
      <c r="K225" s="2" t="s">
        <v>20</v>
      </c>
      <c r="O225" s="2" t="s">
        <v>849</v>
      </c>
      <c r="P225" s="2">
        <v>5</v>
      </c>
      <c r="Q225" s="2">
        <v>5</v>
      </c>
      <c r="V225" s="4" t="str">
        <f t="shared" si="0"/>
        <v>Juliana Freitas</v>
      </c>
      <c r="W225" s="6">
        <v>0</v>
      </c>
      <c r="X225" s="5">
        <v>0.85840000000000005</v>
      </c>
      <c r="Y225" s="6">
        <v>0</v>
      </c>
      <c r="Z225" s="2" t="s">
        <v>70</v>
      </c>
      <c r="AA225" s="5">
        <v>0.93330000000000002</v>
      </c>
      <c r="AB225" s="5">
        <v>1</v>
      </c>
      <c r="AC225" s="5"/>
      <c r="AD225" s="7" t="s">
        <v>102</v>
      </c>
      <c r="AE225" s="21" t="str">
        <f ca="1">IFERROR(__xludf.DUMMYFUNCTION("IFERROR(FILTER(Certificate!$B:$B, LOWER(Certificate!$A:$A)=LOWER(TRIM($V225)), (Certificate!$D:$D=""H"") + (Certificate!$D:$D=""HTO"")), """")"),"2022-AT-C002 - H")</f>
        <v>2022-AT-C002 - H</v>
      </c>
      <c r="AF225" s="7"/>
      <c r="AG225" s="7" t="s">
        <v>103</v>
      </c>
      <c r="AH225" s="8" t="str">
        <f ca="1">IFERROR(__xludf.DUMMYFUNCTION("IFERROR(FILTER(Certificate!$B:$B, LOWER(Certificate!$A:$A)=LOWER(TRIM($V225)), (Certificate!$D:$D=""TO"") + (Certificate!$D:$D=""HTO"")), """")"),"2022-AT-C002 - TO")</f>
        <v>2022-AT-C002 - TO</v>
      </c>
      <c r="AI225" s="7"/>
      <c r="AJ225" s="7"/>
      <c r="AK225" s="8" t="str">
        <f ca="1">IFERROR(__xludf.DUMMYFUNCTION("IFERROR(FILTER(Certificate!$B:$B, Certificate!$A:$A=TRIM($V225), Certificate!$D:$D=""D""), """")"),"")</f>
        <v/>
      </c>
      <c r="AL225" s="2"/>
    </row>
    <row r="226" spans="1:38" ht="13" x14ac:dyDescent="0.15">
      <c r="A226" s="2">
        <v>223</v>
      </c>
      <c r="B226" s="3">
        <v>44335</v>
      </c>
      <c r="C226" s="2" t="s">
        <v>844</v>
      </c>
      <c r="D226" s="2" t="s">
        <v>845</v>
      </c>
      <c r="E226" s="2" t="s">
        <v>771</v>
      </c>
      <c r="F226" s="2" t="s">
        <v>857</v>
      </c>
      <c r="G226" s="2" t="s">
        <v>858</v>
      </c>
      <c r="H226" s="2" t="s">
        <v>859</v>
      </c>
      <c r="I226" s="2" t="s">
        <v>835</v>
      </c>
      <c r="J226" s="2" t="s">
        <v>101</v>
      </c>
      <c r="K226" s="2" t="s">
        <v>33</v>
      </c>
      <c r="O226" s="2" t="s">
        <v>849</v>
      </c>
      <c r="P226" s="2">
        <v>5</v>
      </c>
      <c r="Q226" s="2">
        <v>5</v>
      </c>
      <c r="V226" s="4" t="str">
        <f t="shared" si="0"/>
        <v>Vicente Ros</v>
      </c>
      <c r="W226" s="6">
        <v>0</v>
      </c>
      <c r="X226" s="5">
        <v>0.67920000000000003</v>
      </c>
      <c r="Y226" s="5">
        <v>0.97170000000000001</v>
      </c>
      <c r="Z226" s="2" t="s">
        <v>70</v>
      </c>
      <c r="AA226" s="5"/>
      <c r="AB226" s="5"/>
      <c r="AC226" s="5"/>
      <c r="AD226" s="7" t="s">
        <v>71</v>
      </c>
      <c r="AE226" s="21" t="str">
        <f ca="1">IFERROR(__xludf.DUMMYFUNCTION("IFERROR(FILTER(Certificate!$B:$B, LOWER(Certificate!$A:$A)=LOWER(TRIM($V226)), (Certificate!$D:$D=""H"") + (Certificate!$D:$D=""HTO"")), """")"),"")</f>
        <v/>
      </c>
      <c r="AF226" s="7"/>
      <c r="AG226" s="7" t="s">
        <v>72</v>
      </c>
      <c r="AH226" s="8" t="str">
        <f ca="1">IFERROR(__xludf.DUMMYFUNCTION("IFERROR(FILTER(Certificate!$B:$B, LOWER(Certificate!$A:$A)=LOWER(TRIM($V226)), (Certificate!$D:$D=""TO"") + (Certificate!$D:$D=""HTO"")), """")"),"")</f>
        <v/>
      </c>
      <c r="AI226" s="7"/>
      <c r="AJ226" s="7"/>
      <c r="AK226" s="8" t="str">
        <f ca="1">IFERROR(__xludf.DUMMYFUNCTION("IFERROR(FILTER(Certificate!$B:$B, Certificate!$A:$A=TRIM($V226), Certificate!$D:$D=""D""), """")"),"")</f>
        <v/>
      </c>
      <c r="AL226" s="2"/>
    </row>
    <row r="227" spans="1:38" ht="13" x14ac:dyDescent="0.15">
      <c r="A227" s="2">
        <v>224</v>
      </c>
      <c r="B227" s="3">
        <v>44335</v>
      </c>
      <c r="C227" s="2" t="s">
        <v>844</v>
      </c>
      <c r="D227" s="2" t="s">
        <v>845</v>
      </c>
      <c r="E227" s="2" t="s">
        <v>771</v>
      </c>
      <c r="F227" s="2" t="s">
        <v>860</v>
      </c>
      <c r="G227" s="2" t="s">
        <v>861</v>
      </c>
      <c r="H227" s="2" t="s">
        <v>862</v>
      </c>
      <c r="I227" s="2" t="s">
        <v>835</v>
      </c>
      <c r="J227" s="2" t="s">
        <v>101</v>
      </c>
      <c r="K227" s="2" t="s">
        <v>1</v>
      </c>
      <c r="O227" s="2" t="s">
        <v>849</v>
      </c>
      <c r="P227" s="2">
        <v>5</v>
      </c>
      <c r="Q227" s="2">
        <v>5</v>
      </c>
      <c r="V227" s="4" t="str">
        <f t="shared" si="0"/>
        <v>Seda Ture</v>
      </c>
      <c r="W227" s="6">
        <v>0</v>
      </c>
      <c r="X227" s="5">
        <v>0.63200000000000001</v>
      </c>
      <c r="Y227" s="5">
        <v>0.85850000000000004</v>
      </c>
      <c r="Z227" s="2" t="s">
        <v>70</v>
      </c>
      <c r="AA227" s="5">
        <v>0.91669999999999996</v>
      </c>
      <c r="AB227" s="5">
        <v>0.97219999999999995</v>
      </c>
      <c r="AC227" s="5"/>
      <c r="AD227" s="7" t="s">
        <v>102</v>
      </c>
      <c r="AE227" s="21" t="str">
        <f ca="1">IFERROR(__xludf.DUMMYFUNCTION("IFERROR(FILTER(Certificate!$B:$B, LOWER(Certificate!$A:$A)=LOWER(TRIM($V227)), (Certificate!$D:$D=""H"") + (Certificate!$D:$D=""HTO"")), """")"),"2022-AT-C003")</f>
        <v>2022-AT-C003</v>
      </c>
      <c r="AF227" s="7"/>
      <c r="AG227" s="7" t="s">
        <v>103</v>
      </c>
      <c r="AH227" s="8" t="str">
        <f ca="1">IFERROR(__xludf.DUMMYFUNCTION("IFERROR(FILTER(Certificate!$B:$B, LOWER(Certificate!$A:$A)=LOWER(TRIM($V227)), (Certificate!$D:$D=""TO"") + (Certificate!$D:$D=""HTO"")), """")"),"2022-AT-C003")</f>
        <v>2022-AT-C003</v>
      </c>
      <c r="AI227" s="7"/>
      <c r="AJ227" s="7"/>
      <c r="AK227" s="8" t="str">
        <f ca="1">IFERROR(__xludf.DUMMYFUNCTION("IFERROR(FILTER(Certificate!$B:$B, Certificate!$A:$A=TRIM($V227), Certificate!$D:$D=""D""), """")"),"")</f>
        <v/>
      </c>
      <c r="AL227" s="2"/>
    </row>
    <row r="228" spans="1:38" ht="13" x14ac:dyDescent="0.15">
      <c r="A228" s="2">
        <v>225</v>
      </c>
      <c r="B228" s="3">
        <v>44335</v>
      </c>
      <c r="C228" s="2" t="s">
        <v>844</v>
      </c>
      <c r="D228" s="2" t="s">
        <v>845</v>
      </c>
      <c r="E228" s="2" t="s">
        <v>771</v>
      </c>
      <c r="F228" s="2" t="s">
        <v>246</v>
      </c>
      <c r="G228" s="2" t="s">
        <v>863</v>
      </c>
      <c r="H228" s="2" t="s">
        <v>864</v>
      </c>
      <c r="I228" s="2" t="s">
        <v>835</v>
      </c>
      <c r="J228" s="2" t="s">
        <v>101</v>
      </c>
      <c r="K228" s="2" t="s">
        <v>31</v>
      </c>
      <c r="O228" s="2" t="s">
        <v>849</v>
      </c>
      <c r="P228" s="2">
        <v>5</v>
      </c>
      <c r="Q228" s="2">
        <v>5</v>
      </c>
      <c r="V228" s="4" t="str">
        <f t="shared" si="0"/>
        <v>Hugo Martinez</v>
      </c>
      <c r="W228" s="6">
        <v>0</v>
      </c>
      <c r="X228" s="5">
        <v>0.98109999999999997</v>
      </c>
      <c r="Y228" s="6">
        <v>0</v>
      </c>
      <c r="Z228" s="2" t="s">
        <v>70</v>
      </c>
      <c r="AA228" s="5"/>
      <c r="AB228" s="5"/>
      <c r="AC228" s="5"/>
      <c r="AD228" s="7" t="s">
        <v>71</v>
      </c>
      <c r="AE228" s="21" t="str">
        <f ca="1">IFERROR(__xludf.DUMMYFUNCTION("IFERROR(FILTER(Certificate!$B:$B, LOWER(Certificate!$A:$A)=LOWER(TRIM($V228)), (Certificate!$D:$D=""H"") + (Certificate!$D:$D=""HTO"")), """")"),"")</f>
        <v/>
      </c>
      <c r="AF228" s="7"/>
      <c r="AG228" s="7" t="s">
        <v>72</v>
      </c>
      <c r="AH228" s="8" t="str">
        <f ca="1">IFERROR(__xludf.DUMMYFUNCTION("IFERROR(FILTER(Certificate!$B:$B, LOWER(Certificate!$A:$A)=LOWER(TRIM($V228)), (Certificate!$D:$D=""TO"") + (Certificate!$D:$D=""HTO"")), """")"),"")</f>
        <v/>
      </c>
      <c r="AI228" s="7"/>
      <c r="AJ228" s="7"/>
      <c r="AK228" s="8" t="str">
        <f ca="1">IFERROR(__xludf.DUMMYFUNCTION("IFERROR(FILTER(Certificate!$B:$B, Certificate!$A:$A=TRIM($V228), Certificate!$D:$D=""D""), """")"),"")</f>
        <v/>
      </c>
      <c r="AL228" s="2"/>
    </row>
    <row r="229" spans="1:38" ht="13" x14ac:dyDescent="0.15">
      <c r="A229" s="2">
        <v>226</v>
      </c>
      <c r="B229" s="3">
        <v>44335</v>
      </c>
      <c r="C229" s="2" t="s">
        <v>844</v>
      </c>
      <c r="D229" s="2" t="s">
        <v>845</v>
      </c>
      <c r="E229" s="2" t="s">
        <v>771</v>
      </c>
      <c r="F229" s="2" t="s">
        <v>865</v>
      </c>
      <c r="G229" s="2" t="s">
        <v>866</v>
      </c>
      <c r="H229" s="2" t="s">
        <v>867</v>
      </c>
      <c r="I229" s="2" t="s">
        <v>835</v>
      </c>
      <c r="J229" s="2" t="s">
        <v>101</v>
      </c>
      <c r="K229" s="2" t="s">
        <v>20</v>
      </c>
      <c r="O229" s="2" t="s">
        <v>849</v>
      </c>
      <c r="P229" s="2">
        <v>5</v>
      </c>
      <c r="Q229" s="2">
        <v>5</v>
      </c>
      <c r="V229" s="4" t="str">
        <f t="shared" si="0"/>
        <v>Paulo Sarabanda</v>
      </c>
      <c r="W229" s="6">
        <v>0</v>
      </c>
      <c r="X229" s="5">
        <v>0.73580000000000001</v>
      </c>
      <c r="Y229" s="5">
        <v>0.98109999999999997</v>
      </c>
      <c r="Z229" s="2" t="s">
        <v>70</v>
      </c>
      <c r="AA229" s="5">
        <v>0.99439999999999995</v>
      </c>
      <c r="AB229" s="5">
        <v>0.9778</v>
      </c>
      <c r="AC229" s="5"/>
      <c r="AD229" s="7" t="s">
        <v>102</v>
      </c>
      <c r="AE229" s="21" t="str">
        <f ca="1">IFERROR(__xludf.DUMMYFUNCTION("IFERROR(FILTER(Certificate!$B:$B, LOWER(Certificate!$A:$A)=LOWER(TRIM($V229)), (Certificate!$D:$D=""H"") + (Certificate!$D:$D=""HTO"")), """")"),"2022-AT-C004-H")</f>
        <v>2022-AT-C004-H</v>
      </c>
      <c r="AF229" s="7"/>
      <c r="AG229" s="7" t="s">
        <v>103</v>
      </c>
      <c r="AH229" s="8" t="str">
        <f ca="1">IFERROR(__xludf.DUMMYFUNCTION("IFERROR(FILTER(Certificate!$B:$B, LOWER(Certificate!$A:$A)=LOWER(TRIM($V229)), (Certificate!$D:$D=""TO"") + (Certificate!$D:$D=""HTO"")), """")"),"2022-AT-C004-TO")</f>
        <v>2022-AT-C004-TO</v>
      </c>
      <c r="AI229" s="7"/>
      <c r="AJ229" s="7"/>
      <c r="AK229" s="8" t="str">
        <f ca="1">IFERROR(__xludf.DUMMYFUNCTION("IFERROR(FILTER(Certificate!$B:$B, Certificate!$A:$A=TRIM($V229), Certificate!$D:$D=""D""), """")"),"")</f>
        <v/>
      </c>
      <c r="AL229" s="2"/>
    </row>
    <row r="230" spans="1:38" ht="13" x14ac:dyDescent="0.15">
      <c r="A230" s="2">
        <v>227</v>
      </c>
      <c r="B230" s="3">
        <v>44335</v>
      </c>
      <c r="C230" s="2" t="s">
        <v>844</v>
      </c>
      <c r="D230" s="2" t="s">
        <v>845</v>
      </c>
      <c r="E230" s="2" t="s">
        <v>771</v>
      </c>
      <c r="F230" s="2" t="s">
        <v>868</v>
      </c>
      <c r="G230" s="2" t="s">
        <v>869</v>
      </c>
      <c r="H230" s="2" t="s">
        <v>870</v>
      </c>
      <c r="I230" s="2" t="s">
        <v>835</v>
      </c>
      <c r="J230" s="2" t="s">
        <v>101</v>
      </c>
      <c r="K230" s="2" t="s">
        <v>17</v>
      </c>
      <c r="O230" s="2" t="s">
        <v>849</v>
      </c>
      <c r="P230" s="2">
        <v>5</v>
      </c>
      <c r="Q230" s="2">
        <v>5</v>
      </c>
      <c r="V230" s="4" t="str">
        <f t="shared" si="0"/>
        <v>Dana Wyatt</v>
      </c>
      <c r="W230" s="6">
        <v>0</v>
      </c>
      <c r="X230" s="5">
        <v>0.77359999999999995</v>
      </c>
      <c r="Y230" s="5">
        <v>0.95279999999999998</v>
      </c>
      <c r="Z230" s="2" t="s">
        <v>70</v>
      </c>
      <c r="AA230" s="5">
        <v>0.95830000000000004</v>
      </c>
      <c r="AB230" s="5">
        <v>0.84440000000000004</v>
      </c>
      <c r="AC230" s="5"/>
      <c r="AD230" s="7" t="s">
        <v>102</v>
      </c>
      <c r="AE230" s="21" t="str">
        <f ca="1">IFERROR(__xludf.DUMMYFUNCTION("IFERROR(FILTER(Certificate!$B:$B, LOWER(Certificate!$A:$A)=LOWER(TRIM($V230)), (Certificate!$D:$D=""H"") + (Certificate!$D:$D=""HTO"")), """")"),"2022-AT-C026")</f>
        <v>2022-AT-C026</v>
      </c>
      <c r="AF230" s="7"/>
      <c r="AG230" s="7" t="s">
        <v>103</v>
      </c>
      <c r="AH230" s="8" t="str">
        <f ca="1">IFERROR(__xludf.DUMMYFUNCTION("IFERROR(FILTER(Certificate!$B:$B, LOWER(Certificate!$A:$A)=LOWER(TRIM($V230)), (Certificate!$D:$D=""TO"") + (Certificate!$D:$D=""HTO"")), """")"),"2022-AT-C048")</f>
        <v>2022-AT-C048</v>
      </c>
      <c r="AI230" s="7"/>
      <c r="AJ230" s="7"/>
      <c r="AK230" s="8" t="str">
        <f ca="1">IFERROR(__xludf.DUMMYFUNCTION("IFERROR(FILTER(Certificate!$B:$B, Certificate!$A:$A=TRIM($V230), Certificate!$D:$D=""D""), """")"),"")</f>
        <v/>
      </c>
      <c r="AL230" s="2"/>
    </row>
    <row r="231" spans="1:38" ht="13" x14ac:dyDescent="0.15">
      <c r="A231" s="2">
        <v>228</v>
      </c>
      <c r="B231" s="3">
        <v>44335</v>
      </c>
      <c r="C231" s="2" t="s">
        <v>844</v>
      </c>
      <c r="D231" s="2" t="s">
        <v>845</v>
      </c>
      <c r="E231" s="2" t="s">
        <v>771</v>
      </c>
      <c r="F231" s="2" t="s">
        <v>871</v>
      </c>
      <c r="G231" s="2" t="s">
        <v>872</v>
      </c>
      <c r="H231" s="2" t="s">
        <v>873</v>
      </c>
      <c r="I231" s="2" t="s">
        <v>874</v>
      </c>
      <c r="J231" s="2" t="s">
        <v>101</v>
      </c>
      <c r="K231" s="2" t="s">
        <v>1</v>
      </c>
      <c r="O231" s="2" t="s">
        <v>849</v>
      </c>
      <c r="P231" s="2">
        <v>7</v>
      </c>
      <c r="Q231" s="2">
        <v>7</v>
      </c>
      <c r="V231" s="4" t="str">
        <f t="shared" si="0"/>
        <v>Tugce Tapan</v>
      </c>
      <c r="W231" s="6">
        <v>0</v>
      </c>
      <c r="X231" s="5">
        <v>0.85850000000000004</v>
      </c>
      <c r="Y231" s="6">
        <v>0</v>
      </c>
      <c r="Z231" s="2" t="s">
        <v>70</v>
      </c>
      <c r="AA231" s="5">
        <v>0.87780000000000002</v>
      </c>
      <c r="AB231" s="5">
        <v>0.9889</v>
      </c>
      <c r="AC231" s="5"/>
      <c r="AD231" s="7" t="s">
        <v>102</v>
      </c>
      <c r="AE231" s="21" t="str">
        <f ca="1">IFERROR(__xludf.DUMMYFUNCTION("IFERROR(FILTER(Certificate!$B:$B, LOWER(Certificate!$A:$A)=LOWER(TRIM($V231)), (Certificate!$D:$D=""H"") + (Certificate!$D:$D=""HTO"")), """")"),"2022-AT-C005")</f>
        <v>2022-AT-C005</v>
      </c>
      <c r="AF231" s="7"/>
      <c r="AG231" s="7" t="s">
        <v>103</v>
      </c>
      <c r="AH231" s="8" t="str">
        <f ca="1">IFERROR(__xludf.DUMMYFUNCTION("IFERROR(FILTER(Certificate!$B:$B, LOWER(Certificate!$A:$A)=LOWER(TRIM($V231)), (Certificate!$D:$D=""TO"") + (Certificate!$D:$D=""HTO"")), """")"),"2022-AT-C005")</f>
        <v>2022-AT-C005</v>
      </c>
      <c r="AI231" s="7"/>
      <c r="AJ231" s="7"/>
      <c r="AK231" s="8" t="str">
        <f ca="1">IFERROR(__xludf.DUMMYFUNCTION("IFERROR(FILTER(Certificate!$B:$B, Certificate!$A:$A=TRIM($V231), Certificate!$D:$D=""D""), """")"),"")</f>
        <v/>
      </c>
      <c r="AL231" s="2"/>
    </row>
    <row r="232" spans="1:38" ht="13" x14ac:dyDescent="0.15">
      <c r="A232" s="2">
        <v>229</v>
      </c>
      <c r="B232" s="3">
        <v>44335</v>
      </c>
      <c r="C232" s="2" t="s">
        <v>844</v>
      </c>
      <c r="D232" s="2" t="s">
        <v>845</v>
      </c>
      <c r="E232" s="2" t="s">
        <v>771</v>
      </c>
      <c r="F232" s="2" t="s">
        <v>875</v>
      </c>
      <c r="G232" s="2" t="s">
        <v>876</v>
      </c>
      <c r="H232" s="2" t="s">
        <v>877</v>
      </c>
      <c r="I232" s="2" t="s">
        <v>835</v>
      </c>
      <c r="J232" s="2" t="s">
        <v>101</v>
      </c>
      <c r="K232" s="2" t="s">
        <v>23</v>
      </c>
      <c r="O232" s="2" t="s">
        <v>849</v>
      </c>
      <c r="P232" s="2">
        <v>5</v>
      </c>
      <c r="Q232" s="2">
        <v>5</v>
      </c>
      <c r="V232" s="4" t="str">
        <f t="shared" si="0"/>
        <v>Ditta Fekete</v>
      </c>
      <c r="W232" s="6">
        <v>0</v>
      </c>
      <c r="X232" s="5">
        <v>0.77349999999999997</v>
      </c>
      <c r="Y232" s="5">
        <v>0.90559999999999996</v>
      </c>
      <c r="Z232" s="2" t="s">
        <v>70</v>
      </c>
      <c r="AA232" s="5"/>
      <c r="AB232" s="5">
        <v>0.9778</v>
      </c>
      <c r="AC232" s="5"/>
      <c r="AD232" s="7" t="s">
        <v>71</v>
      </c>
      <c r="AE232" s="21" t="str">
        <f ca="1">IFERROR(__xludf.DUMMYFUNCTION("IFERROR(FILTER(Certificate!$B:$B, LOWER(Certificate!$A:$A)=LOWER(TRIM($V232)), (Certificate!$D:$D=""H"") + (Certificate!$D:$D=""HTO"")), """")"),"")</f>
        <v/>
      </c>
      <c r="AF232" s="7"/>
      <c r="AG232" s="7" t="s">
        <v>103</v>
      </c>
      <c r="AH232" s="8" t="str">
        <f ca="1">IFERROR(__xludf.DUMMYFUNCTION("IFERROR(FILTER(Certificate!$B:$B, LOWER(Certificate!$A:$A)=LOWER(TRIM($V232)), (Certificate!$D:$D=""TO"") + (Certificate!$D:$D=""HTO"")), """")"),"2022-AT-C006-TO")</f>
        <v>2022-AT-C006-TO</v>
      </c>
      <c r="AI232" s="7"/>
      <c r="AJ232" s="7"/>
      <c r="AK232" s="8" t="str">
        <f ca="1">IFERROR(__xludf.DUMMYFUNCTION("IFERROR(FILTER(Certificate!$B:$B, Certificate!$A:$A=TRIM($V232), Certificate!$D:$D=""D""), """")"),"")</f>
        <v/>
      </c>
      <c r="AL232" s="2"/>
    </row>
    <row r="233" spans="1:38" ht="13" x14ac:dyDescent="0.15">
      <c r="A233" s="2">
        <v>230</v>
      </c>
      <c r="B233" s="3">
        <v>44335</v>
      </c>
      <c r="C233" s="2" t="s">
        <v>844</v>
      </c>
      <c r="D233" s="2" t="s">
        <v>845</v>
      </c>
      <c r="E233" s="2" t="s">
        <v>771</v>
      </c>
      <c r="F233" s="2" t="s">
        <v>878</v>
      </c>
      <c r="G233" s="2" t="s">
        <v>879</v>
      </c>
      <c r="H233" s="2" t="s">
        <v>880</v>
      </c>
      <c r="I233" s="2" t="s">
        <v>835</v>
      </c>
      <c r="J233" s="2" t="s">
        <v>101</v>
      </c>
      <c r="K233" s="2" t="s">
        <v>35</v>
      </c>
      <c r="O233" s="2" t="s">
        <v>849</v>
      </c>
      <c r="P233" s="2">
        <v>5</v>
      </c>
      <c r="Q233" s="2">
        <v>5</v>
      </c>
      <c r="V233" s="4" t="str">
        <f t="shared" si="0"/>
        <v>Divan van Zyl</v>
      </c>
      <c r="W233" s="6">
        <v>0</v>
      </c>
      <c r="X233" s="5">
        <v>0.90569999999999995</v>
      </c>
      <c r="Y233" s="6">
        <v>0</v>
      </c>
      <c r="Z233" s="2" t="s">
        <v>70</v>
      </c>
      <c r="AA233" s="5"/>
      <c r="AB233" s="5"/>
      <c r="AC233" s="5"/>
      <c r="AD233" s="9" t="s">
        <v>71</v>
      </c>
      <c r="AE233" s="21" t="str">
        <f ca="1">IFERROR(__xludf.DUMMYFUNCTION("IFERROR(FILTER(Certificate!$B:$B, LOWER(Certificate!$A:$A)=LOWER(TRIM($V233)), (Certificate!$D:$D=""H"") + (Certificate!$D:$D=""HTO"")), """")"),"2023-AT-C075")</f>
        <v>2023-AT-C075</v>
      </c>
      <c r="AF233" s="7"/>
      <c r="AG233" s="7" t="s">
        <v>72</v>
      </c>
      <c r="AH233" s="8" t="str">
        <f ca="1">IFERROR(__xludf.DUMMYFUNCTION("IFERROR(FILTER(Certificate!$B:$B, LOWER(Certificate!$A:$A)=LOWER(TRIM($V233)), (Certificate!$D:$D=""TO"") + (Certificate!$D:$D=""HTO"")), """")"),"")</f>
        <v/>
      </c>
      <c r="AI233" s="7"/>
      <c r="AJ233" s="7"/>
      <c r="AK233" s="8" t="str">
        <f ca="1">IFERROR(__xludf.DUMMYFUNCTION("IFERROR(FILTER(Certificate!$B:$B, Certificate!$A:$A=TRIM($V233), Certificate!$D:$D=""D""), """")"),"")</f>
        <v/>
      </c>
      <c r="AL233" s="2"/>
    </row>
    <row r="234" spans="1:38" ht="13" x14ac:dyDescent="0.15">
      <c r="A234" s="2">
        <v>231</v>
      </c>
      <c r="B234" s="3">
        <v>44335</v>
      </c>
      <c r="C234" s="2" t="s">
        <v>844</v>
      </c>
      <c r="D234" s="2" t="s">
        <v>845</v>
      </c>
      <c r="E234" s="2" t="s">
        <v>771</v>
      </c>
      <c r="F234" s="2" t="s">
        <v>881</v>
      </c>
      <c r="G234" s="2" t="s">
        <v>882</v>
      </c>
      <c r="H234" s="2" t="s">
        <v>883</v>
      </c>
      <c r="I234" s="2" t="s">
        <v>835</v>
      </c>
      <c r="J234" s="2" t="s">
        <v>101</v>
      </c>
      <c r="K234" s="2" t="s">
        <v>17</v>
      </c>
      <c r="O234" s="2" t="s">
        <v>849</v>
      </c>
      <c r="P234" s="2">
        <v>6</v>
      </c>
      <c r="Q234" s="2">
        <v>6</v>
      </c>
      <c r="V234" s="4" t="str">
        <f t="shared" si="0"/>
        <v>Jace Waithe</v>
      </c>
      <c r="W234" s="6">
        <v>0</v>
      </c>
      <c r="X234" s="5">
        <v>0.71699999999999997</v>
      </c>
      <c r="Y234" s="5">
        <v>0.98109999999999997</v>
      </c>
      <c r="Z234" s="2" t="s">
        <v>70</v>
      </c>
      <c r="AA234" s="5"/>
      <c r="AB234" s="5"/>
      <c r="AC234" s="5"/>
      <c r="AD234" s="9" t="s">
        <v>71</v>
      </c>
      <c r="AE234" s="21" t="str">
        <f ca="1">IFERROR(__xludf.DUMMYFUNCTION("IFERROR(FILTER(Certificate!$B:$B, LOWER(Certificate!$A:$A)=LOWER(TRIM($V234)), (Certificate!$D:$D=""H"") + (Certificate!$D:$D=""HTO"")), """")"),"2022-AT-C063")</f>
        <v>2022-AT-C063</v>
      </c>
      <c r="AF234" s="7"/>
      <c r="AG234" s="9" t="s">
        <v>72</v>
      </c>
      <c r="AH234" s="8" t="str">
        <f ca="1">IFERROR(__xludf.DUMMYFUNCTION("IFERROR(FILTER(Certificate!$B:$B, LOWER(Certificate!$A:$A)=LOWER(TRIM($V234)), (Certificate!$D:$D=""TO"") + (Certificate!$D:$D=""HTO"")), """")"),"2023-AT-C094")</f>
        <v>2023-AT-C094</v>
      </c>
      <c r="AI234" s="7"/>
      <c r="AJ234" s="7"/>
      <c r="AK234" s="8" t="str">
        <f ca="1">IFERROR(__xludf.DUMMYFUNCTION("IFERROR(FILTER(Certificate!$B:$B, Certificate!$A:$A=TRIM($V234), Certificate!$D:$D=""D""), """")"),"")</f>
        <v/>
      </c>
      <c r="AL234" s="2"/>
    </row>
    <row r="235" spans="1:38" ht="13" x14ac:dyDescent="0.15">
      <c r="A235" s="2">
        <v>232</v>
      </c>
      <c r="B235" s="3">
        <v>44335</v>
      </c>
      <c r="C235" s="2" t="s">
        <v>844</v>
      </c>
      <c r="D235" s="2" t="s">
        <v>845</v>
      </c>
      <c r="E235" s="2" t="s">
        <v>771</v>
      </c>
      <c r="F235" s="2" t="s">
        <v>884</v>
      </c>
      <c r="G235" s="2" t="s">
        <v>885</v>
      </c>
      <c r="H235" s="2" t="s">
        <v>886</v>
      </c>
      <c r="I235" s="2" t="s">
        <v>835</v>
      </c>
      <c r="J235" s="2" t="s">
        <v>101</v>
      </c>
      <c r="K235" s="2" t="s">
        <v>1</v>
      </c>
      <c r="O235" s="2" t="s">
        <v>849</v>
      </c>
      <c r="P235" s="2">
        <v>5</v>
      </c>
      <c r="Q235" s="2">
        <v>5</v>
      </c>
      <c r="V235" s="4" t="str">
        <f t="shared" si="0"/>
        <v>Pinar Özbaltan</v>
      </c>
      <c r="W235" s="6">
        <v>0</v>
      </c>
      <c r="X235" s="5">
        <v>0.66979999999999995</v>
      </c>
      <c r="Y235" s="5">
        <v>0.8962</v>
      </c>
      <c r="Z235" s="2" t="s">
        <v>70</v>
      </c>
      <c r="AA235" s="5">
        <v>0.98329999999999995</v>
      </c>
      <c r="AB235" s="5"/>
      <c r="AC235" s="5"/>
      <c r="AD235" s="7" t="s">
        <v>102</v>
      </c>
      <c r="AE235" s="21" t="str">
        <f ca="1">IFERROR(__xludf.DUMMYFUNCTION("IFERROR(FILTER(Certificate!$B:$B, LOWER(Certificate!$A:$A)=LOWER(TRIM($V235)), (Certificate!$D:$D=""H"") + (Certificate!$D:$D=""HTO"")), """")"),"2022-AT-C009-H")</f>
        <v>2022-AT-C009-H</v>
      </c>
      <c r="AF235" s="7"/>
      <c r="AG235" s="7" t="s">
        <v>72</v>
      </c>
      <c r="AH235" s="8" t="str">
        <f ca="1">IFERROR(__xludf.DUMMYFUNCTION("IFERROR(FILTER(Certificate!$B:$B, LOWER(Certificate!$A:$A)=LOWER(TRIM($V235)), (Certificate!$D:$D=""TO"") + (Certificate!$D:$D=""HTO"")), """")"),"")</f>
        <v/>
      </c>
      <c r="AI235" s="7"/>
      <c r="AJ235" s="7"/>
      <c r="AK235" s="8" t="str">
        <f ca="1">IFERROR(__xludf.DUMMYFUNCTION("IFERROR(FILTER(Certificate!$B:$B, Certificate!$A:$A=TRIM($V235), Certificate!$D:$D=""D""), """")"),"")</f>
        <v/>
      </c>
      <c r="AL235" s="2"/>
    </row>
    <row r="236" spans="1:38" ht="13" x14ac:dyDescent="0.15">
      <c r="A236" s="2">
        <v>233</v>
      </c>
      <c r="B236" s="3">
        <v>44335</v>
      </c>
      <c r="C236" s="2" t="s">
        <v>844</v>
      </c>
      <c r="D236" s="2" t="s">
        <v>845</v>
      </c>
      <c r="E236" s="2" t="s">
        <v>771</v>
      </c>
      <c r="F236" s="2" t="s">
        <v>887</v>
      </c>
      <c r="G236" s="2" t="s">
        <v>888</v>
      </c>
      <c r="H236" s="2" t="s">
        <v>889</v>
      </c>
      <c r="I236" s="2" t="s">
        <v>835</v>
      </c>
      <c r="J236" s="2" t="s">
        <v>101</v>
      </c>
      <c r="K236" s="2" t="s">
        <v>35</v>
      </c>
      <c r="O236" s="2" t="s">
        <v>849</v>
      </c>
      <c r="P236" s="2">
        <v>5</v>
      </c>
      <c r="Q236" s="2">
        <v>5</v>
      </c>
      <c r="V236" s="4" t="str">
        <f t="shared" si="0"/>
        <v>Ruan Brand</v>
      </c>
      <c r="W236" s="6">
        <v>0</v>
      </c>
      <c r="X236" s="5">
        <v>0.81130000000000002</v>
      </c>
      <c r="Y236" s="5">
        <v>0.92449999999999999</v>
      </c>
      <c r="Z236" s="2" t="s">
        <v>70</v>
      </c>
      <c r="AA236" s="5"/>
      <c r="AB236" s="5"/>
      <c r="AC236" s="5"/>
      <c r="AD236" s="7" t="s">
        <v>71</v>
      </c>
      <c r="AE236" s="21" t="str">
        <f ca="1">IFERROR(__xludf.DUMMYFUNCTION("IFERROR(FILTER(Certificate!$B:$B, LOWER(Certificate!$A:$A)=LOWER(TRIM($V236)), (Certificate!$D:$D=""H"") + (Certificate!$D:$D=""HTO"")), """")"),"")</f>
        <v/>
      </c>
      <c r="AF236" s="7"/>
      <c r="AG236" s="7" t="s">
        <v>72</v>
      </c>
      <c r="AH236" s="8" t="str">
        <f ca="1">IFERROR(__xludf.DUMMYFUNCTION("IFERROR(FILTER(Certificate!$B:$B, LOWER(Certificate!$A:$A)=LOWER(TRIM($V236)), (Certificate!$D:$D=""TO"") + (Certificate!$D:$D=""HTO"")), """")"),"")</f>
        <v/>
      </c>
      <c r="AI236" s="7"/>
      <c r="AJ236" s="7"/>
      <c r="AK236" s="8" t="str">
        <f ca="1">IFERROR(__xludf.DUMMYFUNCTION("IFERROR(FILTER(Certificate!$B:$B, Certificate!$A:$A=TRIM($V236), Certificate!$D:$D=""D""), """")"),"")</f>
        <v/>
      </c>
      <c r="AL236" s="2"/>
    </row>
    <row r="237" spans="1:38" ht="13" x14ac:dyDescent="0.15">
      <c r="A237" s="2">
        <v>234</v>
      </c>
      <c r="B237" s="3">
        <v>44335</v>
      </c>
      <c r="C237" s="2" t="s">
        <v>844</v>
      </c>
      <c r="D237" s="2" t="s">
        <v>845</v>
      </c>
      <c r="E237" s="2" t="s">
        <v>771</v>
      </c>
      <c r="F237" s="2" t="s">
        <v>890</v>
      </c>
      <c r="G237" s="2" t="s">
        <v>891</v>
      </c>
      <c r="H237" s="2" t="s">
        <v>892</v>
      </c>
      <c r="I237" s="2" t="s">
        <v>835</v>
      </c>
      <c r="J237" s="2" t="s">
        <v>101</v>
      </c>
      <c r="K237" s="2" t="s">
        <v>1</v>
      </c>
      <c r="O237" s="2" t="s">
        <v>849</v>
      </c>
      <c r="P237" s="2">
        <v>6</v>
      </c>
      <c r="Q237" s="2">
        <v>6</v>
      </c>
      <c r="V237" s="4" t="str">
        <f t="shared" si="0"/>
        <v>Onur Aksoy</v>
      </c>
      <c r="W237" s="6">
        <v>0</v>
      </c>
      <c r="X237" s="5">
        <v>0.93400000000000005</v>
      </c>
      <c r="Y237" s="6">
        <v>0</v>
      </c>
      <c r="Z237" s="2" t="s">
        <v>70</v>
      </c>
      <c r="AA237" s="5">
        <v>0.9889</v>
      </c>
      <c r="AB237" s="5">
        <v>0.98329999999999995</v>
      </c>
      <c r="AC237" s="5"/>
      <c r="AD237" s="7" t="s">
        <v>102</v>
      </c>
      <c r="AE237" s="21" t="str">
        <f ca="1">IFERROR(__xludf.DUMMYFUNCTION("IFERROR(FILTER(Certificate!$B:$B, LOWER(Certificate!$A:$A)=LOWER(TRIM($V237)), (Certificate!$D:$D=""H"") + (Certificate!$D:$D=""HTO"")), """")"),"2022-AT-C007")</f>
        <v>2022-AT-C007</v>
      </c>
      <c r="AF237" s="7"/>
      <c r="AG237" s="7" t="s">
        <v>103</v>
      </c>
      <c r="AH237" s="8" t="str">
        <f ca="1">IFERROR(__xludf.DUMMYFUNCTION("IFERROR(FILTER(Certificate!$B:$B, LOWER(Certificate!$A:$A)=LOWER(TRIM($V237)), (Certificate!$D:$D=""TO"") + (Certificate!$D:$D=""HTO"")), """")"),"2022-AT-C007")</f>
        <v>2022-AT-C007</v>
      </c>
      <c r="AI237" s="7"/>
      <c r="AJ237" s="7"/>
      <c r="AK237" s="8" t="str">
        <f ca="1">IFERROR(__xludf.DUMMYFUNCTION("IFERROR(FILTER(Certificate!$B:$B, Certificate!$A:$A=TRIM($V237), Certificate!$D:$D=""D""), """")"),"")</f>
        <v/>
      </c>
      <c r="AL237" s="2"/>
    </row>
    <row r="238" spans="1:38" ht="13" x14ac:dyDescent="0.15">
      <c r="A238" s="2">
        <v>235</v>
      </c>
      <c r="B238" s="3">
        <v>44335</v>
      </c>
      <c r="C238" s="2" t="s">
        <v>844</v>
      </c>
      <c r="D238" s="2" t="s">
        <v>845</v>
      </c>
      <c r="E238" s="2" t="s">
        <v>771</v>
      </c>
      <c r="F238" s="2" t="s">
        <v>893</v>
      </c>
      <c r="G238" s="2" t="s">
        <v>894</v>
      </c>
      <c r="H238" s="2" t="s">
        <v>895</v>
      </c>
      <c r="I238" s="2" t="s">
        <v>835</v>
      </c>
      <c r="J238" s="2" t="s">
        <v>101</v>
      </c>
      <c r="K238" s="2" t="s">
        <v>23</v>
      </c>
      <c r="O238" s="2" t="s">
        <v>849</v>
      </c>
      <c r="P238" s="2">
        <v>5</v>
      </c>
      <c r="Q238" s="2">
        <v>5</v>
      </c>
      <c r="V238" s="4" t="str">
        <f t="shared" si="0"/>
        <v>Regina Gonda</v>
      </c>
      <c r="W238" s="6">
        <v>0</v>
      </c>
      <c r="X238" s="5">
        <v>0.90569999999999995</v>
      </c>
      <c r="Y238" s="6">
        <v>0</v>
      </c>
      <c r="Z238" s="2" t="s">
        <v>70</v>
      </c>
      <c r="AA238" s="5">
        <v>0.83330000000000004</v>
      </c>
      <c r="AB238" s="5">
        <v>0.9556</v>
      </c>
      <c r="AC238" s="5"/>
      <c r="AD238" s="7" t="s">
        <v>102</v>
      </c>
      <c r="AE238" s="21" t="str">
        <f ca="1">IFERROR(__xludf.DUMMYFUNCTION("IFERROR(FILTER(Certificate!$B:$B, LOWER(Certificate!$A:$A)=LOWER(TRIM($V238)), (Certificate!$D:$D=""H"") + (Certificate!$D:$D=""HTO"")), """")"),"2022-AT-C008")</f>
        <v>2022-AT-C008</v>
      </c>
      <c r="AF238" s="7"/>
      <c r="AG238" s="7" t="s">
        <v>103</v>
      </c>
      <c r="AH238" s="8" t="str">
        <f ca="1">IFERROR(__xludf.DUMMYFUNCTION("IFERROR(FILTER(Certificate!$B:$B, LOWER(Certificate!$A:$A)=LOWER(TRIM($V238)), (Certificate!$D:$D=""TO"") + (Certificate!$D:$D=""HTO"")), """")"),"2022-AT-C008")</f>
        <v>2022-AT-C008</v>
      </c>
      <c r="AI238" s="7"/>
      <c r="AJ238" s="7"/>
      <c r="AK238" s="8" t="str">
        <f ca="1">IFERROR(__xludf.DUMMYFUNCTION("IFERROR(FILTER(Certificate!$B:$B, Certificate!$A:$A=TRIM($V238), Certificate!$D:$D=""D""), """")"),"")</f>
        <v/>
      </c>
      <c r="AL238" s="2"/>
    </row>
    <row r="239" spans="1:38" ht="13" x14ac:dyDescent="0.15">
      <c r="A239" s="2">
        <v>236</v>
      </c>
      <c r="B239" s="3">
        <v>44335</v>
      </c>
      <c r="C239" s="2" t="s">
        <v>844</v>
      </c>
      <c r="D239" s="2" t="s">
        <v>845</v>
      </c>
      <c r="E239" s="2" t="s">
        <v>771</v>
      </c>
      <c r="F239" s="2" t="s">
        <v>896</v>
      </c>
      <c r="G239" s="2" t="s">
        <v>897</v>
      </c>
      <c r="H239" s="2" t="s">
        <v>898</v>
      </c>
      <c r="I239" s="2" t="s">
        <v>835</v>
      </c>
      <c r="J239" s="2" t="s">
        <v>101</v>
      </c>
      <c r="K239" s="2" t="s">
        <v>899</v>
      </c>
      <c r="O239" s="2" t="s">
        <v>849</v>
      </c>
      <c r="P239" s="2">
        <v>5</v>
      </c>
      <c r="Q239" s="2">
        <v>5</v>
      </c>
      <c r="V239" s="4" t="str">
        <f t="shared" si="0"/>
        <v>Grace Gallagher</v>
      </c>
      <c r="W239" s="6">
        <v>0</v>
      </c>
      <c r="X239" s="5">
        <v>0.70750000000000002</v>
      </c>
      <c r="Y239" s="6">
        <v>0</v>
      </c>
      <c r="Z239" s="2" t="s">
        <v>180</v>
      </c>
      <c r="AA239" s="5"/>
      <c r="AB239" s="5"/>
      <c r="AC239" s="5"/>
      <c r="AD239" s="7"/>
      <c r="AE239" s="21" t="str">
        <f ca="1">IFERROR(__xludf.DUMMYFUNCTION("IFERROR(FILTER(Certificate!$B:$B, LOWER(Certificate!$A:$A)=LOWER(TRIM($V239)), (Certificate!$D:$D=""H"") + (Certificate!$D:$D=""HTO"")), """")"),"")</f>
        <v/>
      </c>
      <c r="AF239" s="7"/>
      <c r="AG239" s="7"/>
      <c r="AH239" s="8" t="str">
        <f ca="1">IFERROR(__xludf.DUMMYFUNCTION("IFERROR(FILTER(Certificate!$B:$B, LOWER(Certificate!$A:$A)=LOWER(TRIM($V239)), (Certificate!$D:$D=""TO"") + (Certificate!$D:$D=""HTO"")), """")"),"")</f>
        <v/>
      </c>
      <c r="AI239" s="7"/>
      <c r="AJ239" s="7"/>
      <c r="AK239" s="8" t="str">
        <f ca="1">IFERROR(__xludf.DUMMYFUNCTION("IFERROR(FILTER(Certificate!$B:$B, Certificate!$A:$A=TRIM($V239), Certificate!$D:$D=""D""), """")"),"")</f>
        <v/>
      </c>
      <c r="AL239" s="2"/>
    </row>
    <row r="240" spans="1:38" ht="13" x14ac:dyDescent="0.15">
      <c r="A240" s="2">
        <v>237</v>
      </c>
      <c r="B240" s="3">
        <v>44335</v>
      </c>
      <c r="C240" s="2" t="s">
        <v>844</v>
      </c>
      <c r="D240" s="2" t="s">
        <v>845</v>
      </c>
      <c r="E240" s="2" t="s">
        <v>771</v>
      </c>
      <c r="F240" s="2" t="s">
        <v>132</v>
      </c>
      <c r="G240" s="2" t="s">
        <v>900</v>
      </c>
      <c r="H240" s="2" t="s">
        <v>901</v>
      </c>
      <c r="I240" s="2" t="s">
        <v>835</v>
      </c>
      <c r="J240" s="2" t="s">
        <v>101</v>
      </c>
      <c r="K240" s="2" t="s">
        <v>902</v>
      </c>
      <c r="O240" s="2" t="s">
        <v>849</v>
      </c>
      <c r="P240" s="2">
        <v>9</v>
      </c>
      <c r="Q240" s="2">
        <v>9</v>
      </c>
      <c r="V240" s="4" t="str">
        <f t="shared" si="0"/>
        <v>Kim Nichols</v>
      </c>
      <c r="W240" s="6">
        <v>0</v>
      </c>
      <c r="X240" s="5">
        <v>0.96230000000000004</v>
      </c>
      <c r="Y240" s="6">
        <v>0</v>
      </c>
      <c r="Z240" s="2" t="s">
        <v>70</v>
      </c>
      <c r="AA240" s="5"/>
      <c r="AB240" s="5"/>
      <c r="AC240" s="5"/>
      <c r="AD240" s="7" t="s">
        <v>71</v>
      </c>
      <c r="AE240" s="21" t="str">
        <f ca="1">IFERROR(__xludf.DUMMYFUNCTION("IFERROR(FILTER(Certificate!$B:$B, LOWER(Certificate!$A:$A)=LOWER(TRIM($V240)), (Certificate!$D:$D=""H"") + (Certificate!$D:$D=""HTO"")), """")"),"")</f>
        <v/>
      </c>
      <c r="AF240" s="7"/>
      <c r="AG240" s="7" t="s">
        <v>72</v>
      </c>
      <c r="AH240" s="8" t="str">
        <f ca="1">IFERROR(__xludf.DUMMYFUNCTION("IFERROR(FILTER(Certificate!$B:$B, LOWER(Certificate!$A:$A)=LOWER(TRIM($V240)), (Certificate!$D:$D=""TO"") + (Certificate!$D:$D=""HTO"")), """")"),"")</f>
        <v/>
      </c>
      <c r="AI240" s="7"/>
      <c r="AJ240" s="7"/>
      <c r="AK240" s="8" t="str">
        <f ca="1">IFERROR(__xludf.DUMMYFUNCTION("IFERROR(FILTER(Certificate!$B:$B, Certificate!$A:$A=TRIM($V240), Certificate!$D:$D=""D""), """")"),"")</f>
        <v/>
      </c>
      <c r="AL240" s="2"/>
    </row>
    <row r="241" spans="1:38" ht="13" x14ac:dyDescent="0.15">
      <c r="A241" s="2">
        <v>238</v>
      </c>
      <c r="B241" s="3">
        <v>44335</v>
      </c>
      <c r="C241" s="2" t="s">
        <v>844</v>
      </c>
      <c r="D241" s="2" t="s">
        <v>845</v>
      </c>
      <c r="E241" s="2" t="s">
        <v>771</v>
      </c>
      <c r="F241" s="2" t="s">
        <v>903</v>
      </c>
      <c r="G241" s="2" t="s">
        <v>904</v>
      </c>
      <c r="H241" s="2" t="s">
        <v>905</v>
      </c>
      <c r="I241" s="2" t="s">
        <v>835</v>
      </c>
      <c r="J241" s="2" t="s">
        <v>101</v>
      </c>
      <c r="K241" s="2" t="s">
        <v>902</v>
      </c>
      <c r="O241" s="2" t="s">
        <v>849</v>
      </c>
      <c r="P241" s="2">
        <v>9</v>
      </c>
      <c r="Q241" s="2">
        <v>9</v>
      </c>
      <c r="V241" s="4" t="str">
        <f t="shared" si="0"/>
        <v>Cheryl King</v>
      </c>
      <c r="W241" s="6">
        <v>0</v>
      </c>
      <c r="X241" s="5">
        <v>0.73529999999999995</v>
      </c>
      <c r="Y241" s="6">
        <v>0</v>
      </c>
      <c r="Z241" s="2" t="s">
        <v>180</v>
      </c>
      <c r="AA241" s="5"/>
      <c r="AB241" s="5"/>
      <c r="AC241" s="5"/>
      <c r="AD241" s="7"/>
      <c r="AE241" s="21" t="str">
        <f ca="1">IFERROR(__xludf.DUMMYFUNCTION("IFERROR(FILTER(Certificate!$B:$B, LOWER(Certificate!$A:$A)=LOWER(TRIM($V241)), (Certificate!$D:$D=""H"") + (Certificate!$D:$D=""HTO"")), """")"),"")</f>
        <v/>
      </c>
      <c r="AF241" s="7"/>
      <c r="AG241" s="7"/>
      <c r="AH241" s="8" t="str">
        <f ca="1">IFERROR(__xludf.DUMMYFUNCTION("IFERROR(FILTER(Certificate!$B:$B, LOWER(Certificate!$A:$A)=LOWER(TRIM($V241)), (Certificate!$D:$D=""TO"") + (Certificate!$D:$D=""HTO"")), """")"),"")</f>
        <v/>
      </c>
      <c r="AI241" s="7"/>
      <c r="AJ241" s="7"/>
      <c r="AK241" s="8" t="str">
        <f ca="1">IFERROR(__xludf.DUMMYFUNCTION("IFERROR(FILTER(Certificate!$B:$B, Certificate!$A:$A=TRIM($V241), Certificate!$D:$D=""D""), """")"),"")</f>
        <v/>
      </c>
      <c r="AL241" s="2"/>
    </row>
    <row r="242" spans="1:38" ht="13" x14ac:dyDescent="0.15">
      <c r="A242" s="2">
        <v>239</v>
      </c>
      <c r="B242" s="3">
        <v>44335</v>
      </c>
      <c r="C242" s="2" t="s">
        <v>844</v>
      </c>
      <c r="D242" s="2" t="s">
        <v>845</v>
      </c>
      <c r="E242" s="2" t="s">
        <v>771</v>
      </c>
      <c r="F242" s="2" t="s">
        <v>906</v>
      </c>
      <c r="G242" s="2" t="s">
        <v>449</v>
      </c>
      <c r="H242" s="2" t="s">
        <v>907</v>
      </c>
      <c r="I242" s="2" t="s">
        <v>835</v>
      </c>
      <c r="J242" s="2" t="s">
        <v>101</v>
      </c>
      <c r="K242" s="2" t="s">
        <v>29</v>
      </c>
      <c r="O242" s="2" t="s">
        <v>849</v>
      </c>
      <c r="P242" s="2">
        <v>5</v>
      </c>
      <c r="Q242" s="2">
        <v>5</v>
      </c>
      <c r="V242" s="4" t="str">
        <f t="shared" si="0"/>
        <v>Bhawesh Sharma</v>
      </c>
      <c r="W242" s="6">
        <v>0</v>
      </c>
      <c r="X242" s="5">
        <v>0.76419999999999999</v>
      </c>
      <c r="Y242" s="5">
        <v>0.98109999999999997</v>
      </c>
      <c r="Z242" s="2" t="s">
        <v>70</v>
      </c>
      <c r="AA242" s="5"/>
      <c r="AB242" s="5"/>
      <c r="AC242" s="5"/>
      <c r="AD242" s="7" t="s">
        <v>71</v>
      </c>
      <c r="AE242" s="21" t="str">
        <f ca="1">IFERROR(__xludf.DUMMYFUNCTION("IFERROR(FILTER(Certificate!$B:$B, LOWER(Certificate!$A:$A)=LOWER(TRIM($V242)), (Certificate!$D:$D=""H"") + (Certificate!$D:$D=""HTO"")), """")"),"")</f>
        <v/>
      </c>
      <c r="AF242" s="7"/>
      <c r="AG242" s="7" t="s">
        <v>72</v>
      </c>
      <c r="AH242" s="8" t="str">
        <f ca="1">IFERROR(__xludf.DUMMYFUNCTION("IFERROR(FILTER(Certificate!$B:$B, LOWER(Certificate!$A:$A)=LOWER(TRIM($V242)), (Certificate!$D:$D=""TO"") + (Certificate!$D:$D=""HTO"")), """")"),"")</f>
        <v/>
      </c>
      <c r="AI242" s="7"/>
      <c r="AJ242" s="7"/>
      <c r="AK242" s="8" t="str">
        <f ca="1">IFERROR(__xludf.DUMMYFUNCTION("IFERROR(FILTER(Certificate!$B:$B, Certificate!$A:$A=TRIM($V242), Certificate!$D:$D=""D""), """")"),"")</f>
        <v/>
      </c>
      <c r="AL242" s="2"/>
    </row>
    <row r="243" spans="1:38" ht="13" x14ac:dyDescent="0.15">
      <c r="A243" s="2">
        <v>240</v>
      </c>
      <c r="B243" s="3">
        <v>44335</v>
      </c>
      <c r="C243" s="2" t="s">
        <v>844</v>
      </c>
      <c r="D243" s="2" t="s">
        <v>845</v>
      </c>
      <c r="E243" s="2" t="s">
        <v>771</v>
      </c>
      <c r="F243" s="2" t="s">
        <v>908</v>
      </c>
      <c r="G243" s="2" t="s">
        <v>909</v>
      </c>
      <c r="H243" s="2" t="s">
        <v>910</v>
      </c>
      <c r="I243" s="2" t="s">
        <v>835</v>
      </c>
      <c r="J243" s="2" t="s">
        <v>101</v>
      </c>
      <c r="K243" s="2" t="s">
        <v>29</v>
      </c>
      <c r="O243" s="2" t="s">
        <v>849</v>
      </c>
      <c r="P243" s="2">
        <v>5</v>
      </c>
      <c r="Q243" s="2">
        <v>5</v>
      </c>
      <c r="V243" s="4" t="str">
        <f t="shared" si="0"/>
        <v>Jeshutapan Deka</v>
      </c>
      <c r="W243" s="6">
        <v>0</v>
      </c>
      <c r="X243" s="5">
        <v>0.73580000000000001</v>
      </c>
      <c r="Y243" s="6">
        <v>0</v>
      </c>
      <c r="Z243" s="2" t="s">
        <v>180</v>
      </c>
      <c r="AA243" s="5"/>
      <c r="AB243" s="5"/>
      <c r="AC243" s="5"/>
      <c r="AD243" s="7"/>
      <c r="AE243" s="21" t="str">
        <f ca="1">IFERROR(__xludf.DUMMYFUNCTION("IFERROR(FILTER(Certificate!$B:$B, LOWER(Certificate!$A:$A)=LOWER(TRIM($V243)), (Certificate!$D:$D=""H"") + (Certificate!$D:$D=""HTO"")), """")"),"")</f>
        <v/>
      </c>
      <c r="AF243" s="7"/>
      <c r="AG243" s="7"/>
      <c r="AH243" s="8" t="str">
        <f ca="1">IFERROR(__xludf.DUMMYFUNCTION("IFERROR(FILTER(Certificate!$B:$B, LOWER(Certificate!$A:$A)=LOWER(TRIM($V243)), (Certificate!$D:$D=""TO"") + (Certificate!$D:$D=""HTO"")), """")"),"")</f>
        <v/>
      </c>
      <c r="AI243" s="7"/>
      <c r="AJ243" s="7"/>
      <c r="AK243" s="8" t="str">
        <f ca="1">IFERROR(__xludf.DUMMYFUNCTION("IFERROR(FILTER(Certificate!$B:$B, Certificate!$A:$A=TRIM($V243), Certificate!$D:$D=""D""), """")"),"")</f>
        <v/>
      </c>
      <c r="AL243" s="2"/>
    </row>
    <row r="244" spans="1:38" ht="13" x14ac:dyDescent="0.15">
      <c r="A244" s="2">
        <v>241</v>
      </c>
      <c r="B244" s="3">
        <v>44335</v>
      </c>
      <c r="C244" s="2" t="s">
        <v>844</v>
      </c>
      <c r="D244" s="2" t="s">
        <v>845</v>
      </c>
      <c r="E244" s="2" t="s">
        <v>771</v>
      </c>
      <c r="F244" s="2" t="s">
        <v>911</v>
      </c>
      <c r="G244" s="2" t="s">
        <v>912</v>
      </c>
      <c r="H244" s="2" t="s">
        <v>913</v>
      </c>
      <c r="I244" s="2" t="s">
        <v>835</v>
      </c>
      <c r="J244" s="2" t="s">
        <v>101</v>
      </c>
      <c r="K244" s="2" t="s">
        <v>7</v>
      </c>
      <c r="O244" s="2" t="s">
        <v>849</v>
      </c>
      <c r="P244" s="2">
        <v>5</v>
      </c>
      <c r="Q244" s="2">
        <v>5</v>
      </c>
      <c r="V244" s="4" t="str">
        <f t="shared" si="0"/>
        <v>Eileen Mok</v>
      </c>
      <c r="W244" s="6">
        <v>0</v>
      </c>
      <c r="X244" s="5">
        <v>0.75470000000000004</v>
      </c>
      <c r="Y244" s="5">
        <v>0.96230000000000004</v>
      </c>
      <c r="Z244" s="2" t="s">
        <v>70</v>
      </c>
      <c r="AA244" s="5">
        <v>0.73329999999999995</v>
      </c>
      <c r="AB244" s="5">
        <v>0.74439999999999995</v>
      </c>
      <c r="AC244" s="5"/>
      <c r="AD244" s="7" t="s">
        <v>727</v>
      </c>
      <c r="AE244" s="21" t="str">
        <f ca="1">IFERROR(__xludf.DUMMYFUNCTION("IFERROR(FILTER(Certificate!$B:$B, LOWER(Certificate!$A:$A)=LOWER(TRIM($V244)), (Certificate!$D:$D=""H"") + (Certificate!$D:$D=""HTO"")), """")"),"")</f>
        <v/>
      </c>
      <c r="AF244" s="7"/>
      <c r="AG244" s="7" t="s">
        <v>737</v>
      </c>
      <c r="AH244" s="8" t="str">
        <f ca="1">IFERROR(__xludf.DUMMYFUNCTION("IFERROR(FILTER(Certificate!$B:$B, LOWER(Certificate!$A:$A)=LOWER(TRIM($V244)), (Certificate!$D:$D=""TO"") + (Certificate!$D:$D=""HTO"")), """")"),"")</f>
        <v/>
      </c>
      <c r="AI244" s="7"/>
      <c r="AJ244" s="7"/>
      <c r="AK244" s="8" t="str">
        <f ca="1">IFERROR(__xludf.DUMMYFUNCTION("IFERROR(FILTER(Certificate!$B:$B, Certificate!$A:$A=TRIM($V244), Certificate!$D:$D=""D""), """")"),"")</f>
        <v/>
      </c>
      <c r="AL244" s="2"/>
    </row>
    <row r="245" spans="1:38" ht="13" x14ac:dyDescent="0.15">
      <c r="A245" s="2">
        <v>242</v>
      </c>
      <c r="B245" s="3">
        <v>44335</v>
      </c>
      <c r="C245" s="2" t="s">
        <v>844</v>
      </c>
      <c r="D245" s="2" t="s">
        <v>845</v>
      </c>
      <c r="E245" s="2" t="s">
        <v>771</v>
      </c>
      <c r="F245" s="2" t="s">
        <v>914</v>
      </c>
      <c r="G245" s="2" t="s">
        <v>915</v>
      </c>
      <c r="H245" s="2" t="s">
        <v>916</v>
      </c>
      <c r="I245" s="2" t="s">
        <v>835</v>
      </c>
      <c r="J245" s="2" t="s">
        <v>101</v>
      </c>
      <c r="K245" s="2" t="s">
        <v>16</v>
      </c>
      <c r="O245" s="2" t="s">
        <v>849</v>
      </c>
      <c r="P245" s="2">
        <v>5</v>
      </c>
      <c r="Q245" s="2">
        <v>5</v>
      </c>
      <c r="V245" s="4" t="str">
        <f t="shared" si="0"/>
        <v>Devin Weerasekera</v>
      </c>
      <c r="W245" s="6">
        <v>0</v>
      </c>
      <c r="X245" s="5">
        <v>0.94340000000000002</v>
      </c>
      <c r="Y245" s="6">
        <v>0</v>
      </c>
      <c r="Z245" s="2" t="s">
        <v>70</v>
      </c>
      <c r="AA245" s="5">
        <v>0.9889</v>
      </c>
      <c r="AB245" s="5"/>
      <c r="AC245" s="5"/>
      <c r="AD245" s="7" t="s">
        <v>102</v>
      </c>
      <c r="AE245" s="21" t="str">
        <f ca="1">IFERROR(__xludf.DUMMYFUNCTION("IFERROR(FILTER(Certificate!$B:$B, LOWER(Certificate!$A:$A)=LOWER(TRIM($V245)), (Certificate!$D:$D=""H"") + (Certificate!$D:$D=""HTO"")), """")"),"2022-AT-C024")</f>
        <v>2022-AT-C024</v>
      </c>
      <c r="AF245" s="7"/>
      <c r="AG245" s="7" t="s">
        <v>72</v>
      </c>
      <c r="AH245" s="8" t="str">
        <f ca="1">IFERROR(__xludf.DUMMYFUNCTION("IFERROR(FILTER(Certificate!$B:$B, LOWER(Certificate!$A:$A)=LOWER(TRIM($V245)), (Certificate!$D:$D=""TO"") + (Certificate!$D:$D=""HTO"")), """")"),"")</f>
        <v/>
      </c>
      <c r="AI245" s="7"/>
      <c r="AJ245" s="7"/>
      <c r="AK245" s="8" t="str">
        <f ca="1">IFERROR(__xludf.DUMMYFUNCTION("IFERROR(FILTER(Certificate!$B:$B, Certificate!$A:$A=TRIM($V245), Certificate!$D:$D=""D""), """")"),"")</f>
        <v/>
      </c>
      <c r="AL245" s="2"/>
    </row>
    <row r="246" spans="1:38" ht="13" x14ac:dyDescent="0.15">
      <c r="A246" s="2">
        <v>243</v>
      </c>
      <c r="B246" s="3">
        <v>44335</v>
      </c>
      <c r="C246" s="2" t="s">
        <v>844</v>
      </c>
      <c r="D246" s="2" t="s">
        <v>845</v>
      </c>
      <c r="E246" s="2" t="s">
        <v>771</v>
      </c>
      <c r="F246" s="2" t="s">
        <v>917</v>
      </c>
      <c r="G246" s="2" t="s">
        <v>918</v>
      </c>
      <c r="H246" s="2" t="s">
        <v>919</v>
      </c>
      <c r="I246" s="2" t="s">
        <v>835</v>
      </c>
      <c r="J246" s="2" t="s">
        <v>101</v>
      </c>
      <c r="K246" s="2" t="s">
        <v>16</v>
      </c>
      <c r="O246" s="2" t="s">
        <v>849</v>
      </c>
      <c r="P246" s="2">
        <v>5</v>
      </c>
      <c r="Q246" s="2">
        <v>5</v>
      </c>
      <c r="V246" s="4" t="str">
        <f t="shared" si="0"/>
        <v>Anjalika Madugalla</v>
      </c>
      <c r="W246" s="6">
        <v>0</v>
      </c>
      <c r="X246" s="5">
        <v>0.83960000000000001</v>
      </c>
      <c r="Y246" s="5">
        <v>0.93959999999999999</v>
      </c>
      <c r="Z246" s="2" t="s">
        <v>70</v>
      </c>
      <c r="AA246" s="5">
        <v>0.95</v>
      </c>
      <c r="AB246" s="5"/>
      <c r="AC246" s="5"/>
      <c r="AD246" s="7" t="s">
        <v>102</v>
      </c>
      <c r="AE246" s="21" t="str">
        <f ca="1">IFERROR(__xludf.DUMMYFUNCTION("IFERROR(FILTER(Certificate!$B:$B, LOWER(Certificate!$A:$A)=LOWER(TRIM($V246)), (Certificate!$D:$D=""H"") + (Certificate!$D:$D=""HTO"")), """")"),"2022-AT-C049")</f>
        <v>2022-AT-C049</v>
      </c>
      <c r="AF246" s="7"/>
      <c r="AG246" s="7" t="s">
        <v>72</v>
      </c>
      <c r="AH246" s="8" t="str">
        <f ca="1">IFERROR(__xludf.DUMMYFUNCTION("IFERROR(FILTER(Certificate!$B:$B, LOWER(Certificate!$A:$A)=LOWER(TRIM($V246)), (Certificate!$D:$D=""TO"") + (Certificate!$D:$D=""HTO"")), """")"),"")</f>
        <v/>
      </c>
      <c r="AI246" s="7"/>
      <c r="AJ246" s="7"/>
      <c r="AK246" s="8" t="str">
        <f ca="1">IFERROR(__xludf.DUMMYFUNCTION("IFERROR(FILTER(Certificate!$B:$B, Certificate!$A:$A=TRIM($V246), Certificate!$D:$D=""D""), """")"),"")</f>
        <v/>
      </c>
      <c r="AL246" s="2"/>
    </row>
    <row r="247" spans="1:38" ht="13" x14ac:dyDescent="0.15">
      <c r="A247" s="2">
        <v>244</v>
      </c>
      <c r="B247" s="3">
        <v>44335</v>
      </c>
      <c r="C247" s="2" t="s">
        <v>844</v>
      </c>
      <c r="D247" s="2" t="s">
        <v>845</v>
      </c>
      <c r="E247" s="2" t="s">
        <v>771</v>
      </c>
      <c r="F247" s="2" t="s">
        <v>920</v>
      </c>
      <c r="G247" s="2" t="s">
        <v>99</v>
      </c>
      <c r="H247" s="2" t="s">
        <v>921</v>
      </c>
      <c r="I247" s="2" t="s">
        <v>835</v>
      </c>
      <c r="J247" s="2" t="s">
        <v>101</v>
      </c>
      <c r="K247" s="2" t="s">
        <v>7</v>
      </c>
      <c r="O247" s="2" t="s">
        <v>849</v>
      </c>
      <c r="P247" s="2">
        <v>5</v>
      </c>
      <c r="Q247" s="2">
        <v>5</v>
      </c>
      <c r="V247" s="4" t="str">
        <f t="shared" si="0"/>
        <v>Pei Xuan Lee</v>
      </c>
      <c r="W247" s="6">
        <v>0</v>
      </c>
      <c r="X247" s="5">
        <v>0.81130000000000002</v>
      </c>
      <c r="Y247" s="5">
        <v>0.98109999999999997</v>
      </c>
      <c r="Z247" s="2" t="s">
        <v>70</v>
      </c>
      <c r="AA247" s="5">
        <v>1.7333000000000001</v>
      </c>
      <c r="AB247" s="5">
        <v>0.7</v>
      </c>
      <c r="AC247" s="5"/>
      <c r="AD247" s="7" t="s">
        <v>102</v>
      </c>
      <c r="AE247" s="21" t="str">
        <f ca="1">IFERROR(__xludf.DUMMYFUNCTION("IFERROR(FILTER(Certificate!$B:$B, LOWER(Certificate!$A:$A)=LOWER(TRIM($V247)), (Certificate!$D:$D=""H"") + (Certificate!$D:$D=""HTO"")), """")"),"2024-AT-C213")</f>
        <v>2024-AT-C213</v>
      </c>
      <c r="AF247" s="7"/>
      <c r="AG247" s="7" t="s">
        <v>737</v>
      </c>
      <c r="AH247" s="8" t="str">
        <f ca="1">IFERROR(__xludf.DUMMYFUNCTION("IFERROR(FILTER(Certificate!$B:$B, LOWER(Certificate!$A:$A)=LOWER(TRIM($V247)), (Certificate!$D:$D=""TO"") + (Certificate!$D:$D=""HTO"")), """")"),"")</f>
        <v/>
      </c>
      <c r="AI247" s="7"/>
      <c r="AJ247" s="7"/>
      <c r="AK247" s="8" t="str">
        <f ca="1">IFERROR(__xludf.DUMMYFUNCTION("IFERROR(FILTER(Certificate!$B:$B, Certificate!$A:$A=TRIM($V247), Certificate!$D:$D=""D""), """")"),"")</f>
        <v/>
      </c>
      <c r="AL247" s="2"/>
    </row>
    <row r="248" spans="1:38" ht="13" x14ac:dyDescent="0.15">
      <c r="A248" s="2">
        <v>245</v>
      </c>
      <c r="B248" s="3">
        <v>44335</v>
      </c>
      <c r="C248" s="2" t="s">
        <v>844</v>
      </c>
      <c r="D248" s="2" t="s">
        <v>845</v>
      </c>
      <c r="E248" s="2" t="s">
        <v>771</v>
      </c>
      <c r="F248" s="2" t="s">
        <v>922</v>
      </c>
      <c r="G248" s="2" t="s">
        <v>923</v>
      </c>
      <c r="H248" s="2" t="s">
        <v>924</v>
      </c>
      <c r="I248" s="2" t="s">
        <v>835</v>
      </c>
      <c r="J248" s="2" t="s">
        <v>101</v>
      </c>
      <c r="K248" s="2" t="s">
        <v>925</v>
      </c>
      <c r="O248" s="2" t="s">
        <v>305</v>
      </c>
      <c r="P248" s="2" t="s">
        <v>305</v>
      </c>
      <c r="Q248" s="2" t="s">
        <v>305</v>
      </c>
      <c r="V248" s="4" t="str">
        <f t="shared" si="0"/>
        <v>Constanza Perez</v>
      </c>
      <c r="W248" s="6">
        <v>0</v>
      </c>
      <c r="X248" s="5">
        <v>0.65090000000000003</v>
      </c>
      <c r="Y248" s="6">
        <v>0</v>
      </c>
      <c r="Z248" s="2" t="s">
        <v>180</v>
      </c>
      <c r="AA248" s="5"/>
      <c r="AB248" s="5"/>
      <c r="AC248" s="5"/>
      <c r="AD248" s="7"/>
      <c r="AE248" s="21" t="str">
        <f ca="1">IFERROR(__xludf.DUMMYFUNCTION("IFERROR(FILTER(Certificate!$B:$B, LOWER(Certificate!$A:$A)=LOWER(TRIM($V248)), (Certificate!$D:$D=""H"") + (Certificate!$D:$D=""HTO"")), """")"),"")</f>
        <v/>
      </c>
      <c r="AF248" s="7"/>
      <c r="AG248" s="7"/>
      <c r="AH248" s="8" t="str">
        <f ca="1">IFERROR(__xludf.DUMMYFUNCTION("IFERROR(FILTER(Certificate!$B:$B, LOWER(Certificate!$A:$A)=LOWER(TRIM($V248)), (Certificate!$D:$D=""TO"") + (Certificate!$D:$D=""HTO"")), """")"),"")</f>
        <v/>
      </c>
      <c r="AI248" s="7"/>
      <c r="AJ248" s="7"/>
      <c r="AK248" s="8" t="str">
        <f ca="1">IFERROR(__xludf.DUMMYFUNCTION("IFERROR(FILTER(Certificate!$B:$B, Certificate!$A:$A=TRIM($V248), Certificate!$D:$D=""D""), """")"),"")</f>
        <v/>
      </c>
      <c r="AL248" s="2"/>
    </row>
    <row r="249" spans="1:38" ht="13" x14ac:dyDescent="0.15">
      <c r="A249" s="2">
        <v>246</v>
      </c>
      <c r="B249" s="3">
        <v>44335</v>
      </c>
      <c r="C249" s="2" t="s">
        <v>844</v>
      </c>
      <c r="D249" s="2" t="s">
        <v>845</v>
      </c>
      <c r="E249" s="2" t="s">
        <v>771</v>
      </c>
      <c r="F249" s="2" t="s">
        <v>926</v>
      </c>
      <c r="G249" s="2" t="s">
        <v>927</v>
      </c>
      <c r="H249" s="2" t="s">
        <v>928</v>
      </c>
      <c r="I249" s="2" t="s">
        <v>835</v>
      </c>
      <c r="J249" s="2" t="s">
        <v>101</v>
      </c>
      <c r="K249" s="2" t="s">
        <v>14</v>
      </c>
      <c r="O249" s="2" t="s">
        <v>849</v>
      </c>
      <c r="P249" s="2">
        <v>5</v>
      </c>
      <c r="Q249" s="2">
        <v>5</v>
      </c>
      <c r="V249" s="4" t="str">
        <f t="shared" si="0"/>
        <v>Soparat Bamrungsak</v>
      </c>
      <c r="W249" s="6">
        <v>0</v>
      </c>
      <c r="X249" s="5">
        <v>0.82079999999999997</v>
      </c>
      <c r="Y249" s="5">
        <v>0.96230000000000004</v>
      </c>
      <c r="Z249" s="2" t="s">
        <v>70</v>
      </c>
      <c r="AA249" s="5">
        <v>0.7833</v>
      </c>
      <c r="AB249" s="5"/>
      <c r="AC249" s="5"/>
      <c r="AD249" s="7" t="s">
        <v>102</v>
      </c>
      <c r="AE249" s="21" t="str">
        <f ca="1">IFERROR(__xludf.DUMMYFUNCTION("IFERROR(FILTER(Certificate!$B:$B, LOWER(Certificate!$A:$A)=LOWER(TRIM($V249)), (Certificate!$D:$D=""H"") + (Certificate!$D:$D=""HTO"")), """")"),"2023-AT-C151")</f>
        <v>2023-AT-C151</v>
      </c>
      <c r="AF249" s="7"/>
      <c r="AG249" s="7" t="s">
        <v>72</v>
      </c>
      <c r="AH249" s="8" t="str">
        <f ca="1">IFERROR(__xludf.DUMMYFUNCTION("IFERROR(FILTER(Certificate!$B:$B, LOWER(Certificate!$A:$A)=LOWER(TRIM($V249)), (Certificate!$D:$D=""TO"") + (Certificate!$D:$D=""HTO"")), """")"),"")</f>
        <v/>
      </c>
      <c r="AI249" s="7"/>
      <c r="AJ249" s="7"/>
      <c r="AK249" s="8" t="str">
        <f ca="1">IFERROR(__xludf.DUMMYFUNCTION("IFERROR(FILTER(Certificate!$B:$B, Certificate!$A:$A=TRIM($V249), Certificate!$D:$D=""D""), """")"),"")</f>
        <v/>
      </c>
      <c r="AL249" s="2"/>
    </row>
    <row r="250" spans="1:38" ht="13" x14ac:dyDescent="0.15">
      <c r="A250" s="2">
        <v>247</v>
      </c>
      <c r="B250" s="3">
        <v>44335</v>
      </c>
      <c r="C250" s="2" t="s">
        <v>844</v>
      </c>
      <c r="D250" s="2" t="s">
        <v>845</v>
      </c>
      <c r="E250" s="2" t="s">
        <v>771</v>
      </c>
      <c r="F250" s="2" t="s">
        <v>929</v>
      </c>
      <c r="G250" s="2" t="s">
        <v>930</v>
      </c>
      <c r="H250" s="2" t="s">
        <v>931</v>
      </c>
      <c r="I250" s="2" t="s">
        <v>835</v>
      </c>
      <c r="J250" s="2" t="s">
        <v>101</v>
      </c>
      <c r="K250" s="2" t="s">
        <v>3393</v>
      </c>
      <c r="O250" s="2" t="s">
        <v>849</v>
      </c>
      <c r="P250" s="2">
        <v>5</v>
      </c>
      <c r="Q250" s="2">
        <v>5</v>
      </c>
      <c r="V250" s="4" t="str">
        <f t="shared" si="0"/>
        <v>Viviana Pagan</v>
      </c>
      <c r="W250" s="6">
        <v>0</v>
      </c>
      <c r="X250" s="5">
        <v>0.81130000000000002</v>
      </c>
      <c r="Y250" s="5">
        <v>0.85850000000000004</v>
      </c>
      <c r="Z250" s="2" t="s">
        <v>70</v>
      </c>
      <c r="AA250" s="5"/>
      <c r="AB250" s="5"/>
      <c r="AC250" s="5"/>
      <c r="AD250" s="7" t="s">
        <v>71</v>
      </c>
      <c r="AE250" s="21" t="str">
        <f ca="1">IFERROR(__xludf.DUMMYFUNCTION("IFERROR(FILTER(Certificate!$B:$B, LOWER(Certificate!$A:$A)=LOWER(TRIM($V250)), (Certificate!$D:$D=""H"") + (Certificate!$D:$D=""HTO"")), """")"),"")</f>
        <v/>
      </c>
      <c r="AF250" s="7"/>
      <c r="AG250" s="7" t="s">
        <v>72</v>
      </c>
      <c r="AH250" s="8" t="str">
        <f ca="1">IFERROR(__xludf.DUMMYFUNCTION("IFERROR(FILTER(Certificate!$B:$B, LOWER(Certificate!$A:$A)=LOWER(TRIM($V250)), (Certificate!$D:$D=""TO"") + (Certificate!$D:$D=""HTO"")), """")"),"")</f>
        <v/>
      </c>
      <c r="AI250" s="7"/>
      <c r="AJ250" s="7"/>
      <c r="AK250" s="8" t="str">
        <f ca="1">IFERROR(__xludf.DUMMYFUNCTION("IFERROR(FILTER(Certificate!$B:$B, Certificate!$A:$A=TRIM($V250), Certificate!$D:$D=""D""), """")"),"")</f>
        <v/>
      </c>
      <c r="AL250" s="2"/>
    </row>
    <row r="251" spans="1:38" ht="13" x14ac:dyDescent="0.15">
      <c r="A251" s="2">
        <v>248</v>
      </c>
      <c r="B251" s="3">
        <v>44362</v>
      </c>
      <c r="C251" s="2" t="s">
        <v>932</v>
      </c>
      <c r="D251" s="2" t="s">
        <v>933</v>
      </c>
      <c r="E251" s="2" t="s">
        <v>461</v>
      </c>
      <c r="F251" s="2" t="s">
        <v>934</v>
      </c>
      <c r="G251" s="2" t="s">
        <v>935</v>
      </c>
      <c r="J251" s="2" t="s">
        <v>936</v>
      </c>
      <c r="K251" s="2" t="s">
        <v>22</v>
      </c>
      <c r="V251" s="4" t="str">
        <f t="shared" si="0"/>
        <v>Ali Nurman</v>
      </c>
      <c r="W251" s="6">
        <v>0</v>
      </c>
      <c r="X251" s="5">
        <v>0.71699999999999997</v>
      </c>
      <c r="Y251" s="6">
        <v>1</v>
      </c>
      <c r="Z251" s="2" t="s">
        <v>70</v>
      </c>
      <c r="AA251" s="5"/>
      <c r="AB251" s="5"/>
      <c r="AC251" s="5">
        <v>0.92779999999999996</v>
      </c>
      <c r="AD251" s="7"/>
      <c r="AE251" s="21" t="str">
        <f ca="1">IFERROR(__xludf.DUMMYFUNCTION("IFERROR(FILTER(Certificate!$B:$B, LOWER(Certificate!$A:$A)=LOWER(TRIM($V251)), (Certificate!$D:$D=""H"") + (Certificate!$D:$D=""HTO"")), """")"),"")</f>
        <v/>
      </c>
      <c r="AF251" s="7"/>
      <c r="AG251" s="7"/>
      <c r="AH251" s="8" t="str">
        <f ca="1">IFERROR(__xludf.DUMMYFUNCTION("IFERROR(FILTER(Certificate!$B:$B, LOWER(Certificate!$A:$A)=LOWER(TRIM($V251)), (Certificate!$D:$D=""TO"") + (Certificate!$D:$D=""HTO"")), """")"),"")</f>
        <v/>
      </c>
      <c r="AI251" s="7"/>
      <c r="AJ251" s="7" t="s">
        <v>216</v>
      </c>
      <c r="AK251" s="8" t="str">
        <f ca="1">IFERROR(__xludf.DUMMYFUNCTION("IFERROR(FILTER(Certificate!$B:$B, Certificate!$A:$A=TRIM($V251), Certificate!$D:$D=""D""), """")"),"2021-AT-C011")</f>
        <v>2021-AT-C011</v>
      </c>
      <c r="AL251" s="2"/>
    </row>
    <row r="252" spans="1:38" ht="13" x14ac:dyDescent="0.15">
      <c r="A252" s="2">
        <v>249</v>
      </c>
      <c r="B252" s="3">
        <v>44362</v>
      </c>
      <c r="C252" s="2" t="s">
        <v>932</v>
      </c>
      <c r="D252" s="2" t="s">
        <v>933</v>
      </c>
      <c r="E252" s="2" t="s">
        <v>461</v>
      </c>
      <c r="F252" s="2" t="s">
        <v>937</v>
      </c>
      <c r="G252" s="2" t="s">
        <v>938</v>
      </c>
      <c r="J252" s="2" t="s">
        <v>936</v>
      </c>
      <c r="K252" s="2" t="s">
        <v>22</v>
      </c>
      <c r="V252" s="4" t="str">
        <f t="shared" si="0"/>
        <v>Dimas Galih Anggoro</v>
      </c>
      <c r="W252" s="6">
        <v>0</v>
      </c>
      <c r="X252" s="5">
        <v>0.51319999999999999</v>
      </c>
      <c r="Y252" s="5">
        <v>0.94340000000000002</v>
      </c>
      <c r="Z252" s="2" t="s">
        <v>70</v>
      </c>
      <c r="AA252" s="5"/>
      <c r="AB252" s="5"/>
      <c r="AC252" s="5">
        <v>0.87780000000000002</v>
      </c>
      <c r="AD252" s="7"/>
      <c r="AE252" s="21" t="str">
        <f ca="1">IFERROR(__xludf.DUMMYFUNCTION("IFERROR(FILTER(Certificate!$B:$B, LOWER(Certificate!$A:$A)=LOWER(TRIM($V252)), (Certificate!$D:$D=""H"") + (Certificate!$D:$D=""HTO"")), """")"),"")</f>
        <v/>
      </c>
      <c r="AF252" s="7"/>
      <c r="AG252" s="7"/>
      <c r="AH252" s="8" t="str">
        <f ca="1">IFERROR(__xludf.DUMMYFUNCTION("IFERROR(FILTER(Certificate!$B:$B, LOWER(Certificate!$A:$A)=LOWER(TRIM($V252)), (Certificate!$D:$D=""TO"") + (Certificate!$D:$D=""HTO"")), """")"),"")</f>
        <v/>
      </c>
      <c r="AI252" s="7"/>
      <c r="AJ252" s="7" t="s">
        <v>216</v>
      </c>
      <c r="AK252" s="8" t="str">
        <f ca="1">IFERROR(__xludf.DUMMYFUNCTION("IFERROR(FILTER(Certificate!$B:$B, Certificate!$A:$A=TRIM($V252), Certificate!$D:$D=""D""), """")"),"2021-AT-C012")</f>
        <v>2021-AT-C012</v>
      </c>
      <c r="AL252" s="2"/>
    </row>
    <row r="253" spans="1:38" ht="13" x14ac:dyDescent="0.15">
      <c r="A253" s="2">
        <v>250</v>
      </c>
      <c r="B253" s="3">
        <v>44362</v>
      </c>
      <c r="C253" s="2" t="s">
        <v>932</v>
      </c>
      <c r="D253" s="2" t="s">
        <v>933</v>
      </c>
      <c r="E253" s="2" t="s">
        <v>461</v>
      </c>
      <c r="F253" s="2" t="s">
        <v>939</v>
      </c>
      <c r="G253" s="2" t="s">
        <v>940</v>
      </c>
      <c r="J253" s="2" t="s">
        <v>936</v>
      </c>
      <c r="K253" s="2" t="s">
        <v>22</v>
      </c>
      <c r="V253" s="4" t="str">
        <f t="shared" si="0"/>
        <v>Erric Raymond Tatimu</v>
      </c>
      <c r="W253" s="6">
        <v>0</v>
      </c>
      <c r="X253" s="5">
        <v>0.80189999999999995</v>
      </c>
      <c r="Y253" s="5">
        <v>0.98109999999999997</v>
      </c>
      <c r="Z253" s="2" t="s">
        <v>70</v>
      </c>
      <c r="AA253" s="5"/>
      <c r="AB253" s="5"/>
      <c r="AC253" s="5">
        <v>0.9778</v>
      </c>
      <c r="AD253" s="7"/>
      <c r="AE253" s="21" t="str">
        <f ca="1">IFERROR(__xludf.DUMMYFUNCTION("IFERROR(FILTER(Certificate!$B:$B, LOWER(Certificate!$A:$A)=LOWER(TRIM($V253)), (Certificate!$D:$D=""H"") + (Certificate!$D:$D=""HTO"")), """")"),"")</f>
        <v/>
      </c>
      <c r="AF253" s="7"/>
      <c r="AG253" s="7"/>
      <c r="AH253" s="8" t="str">
        <f ca="1">IFERROR(__xludf.DUMMYFUNCTION("IFERROR(FILTER(Certificate!$B:$B, LOWER(Certificate!$A:$A)=LOWER(TRIM($V253)), (Certificate!$D:$D=""TO"") + (Certificate!$D:$D=""HTO"")), """")"),"")</f>
        <v/>
      </c>
      <c r="AI253" s="7"/>
      <c r="AJ253" s="7" t="s">
        <v>216</v>
      </c>
      <c r="AK253" s="8" t="str">
        <f ca="1">IFERROR(__xludf.DUMMYFUNCTION("IFERROR(FILTER(Certificate!$B:$B, Certificate!$A:$A=TRIM($V253), Certificate!$D:$D=""D""), """")"),"2021-AT-C013")</f>
        <v>2021-AT-C013</v>
      </c>
      <c r="AL253" s="2"/>
    </row>
    <row r="254" spans="1:38" ht="13" x14ac:dyDescent="0.15">
      <c r="A254" s="2">
        <v>251</v>
      </c>
      <c r="B254" s="3">
        <v>44362</v>
      </c>
      <c r="C254" s="2" t="s">
        <v>932</v>
      </c>
      <c r="D254" s="2" t="s">
        <v>933</v>
      </c>
      <c r="E254" s="2" t="s">
        <v>461</v>
      </c>
      <c r="F254" s="2" t="s">
        <v>941</v>
      </c>
      <c r="G254" s="2" t="s">
        <v>942</v>
      </c>
      <c r="J254" s="2" t="s">
        <v>936</v>
      </c>
      <c r="K254" s="2" t="s">
        <v>22</v>
      </c>
      <c r="V254" s="4" t="str">
        <f t="shared" si="0"/>
        <v>Mulyanto YS</v>
      </c>
      <c r="W254" s="6">
        <v>0</v>
      </c>
      <c r="X254" s="5">
        <v>0.6925</v>
      </c>
      <c r="Y254" s="5">
        <v>0.92449999999999999</v>
      </c>
      <c r="Z254" s="2" t="s">
        <v>70</v>
      </c>
      <c r="AA254" s="5"/>
      <c r="AB254" s="5"/>
      <c r="AC254" s="5">
        <v>0.9778</v>
      </c>
      <c r="AD254" s="7"/>
      <c r="AE254" s="21" t="str">
        <f ca="1">IFERROR(__xludf.DUMMYFUNCTION("IFERROR(FILTER(Certificate!$B:$B, LOWER(Certificate!$A:$A)=LOWER(TRIM($V254)), (Certificate!$D:$D=""H"") + (Certificate!$D:$D=""HTO"")), """")"),"")</f>
        <v/>
      </c>
      <c r="AF254" s="7"/>
      <c r="AG254" s="7"/>
      <c r="AH254" s="8" t="str">
        <f ca="1">IFERROR(__xludf.DUMMYFUNCTION("IFERROR(FILTER(Certificate!$B:$B, LOWER(Certificate!$A:$A)=LOWER(TRIM($V254)), (Certificate!$D:$D=""TO"") + (Certificate!$D:$D=""HTO"")), """")"),"")</f>
        <v/>
      </c>
      <c r="AI254" s="7"/>
      <c r="AJ254" s="7" t="s">
        <v>216</v>
      </c>
      <c r="AK254" s="8" t="str">
        <f ca="1">IFERROR(__xludf.DUMMYFUNCTION("IFERROR(FILTER(Certificate!$B:$B, Certificate!$A:$A=TRIM($V254), Certificate!$D:$D=""D""), """")"),"2021-AT-C014")</f>
        <v>2021-AT-C014</v>
      </c>
      <c r="AL254" s="2"/>
    </row>
    <row r="255" spans="1:38" ht="13" x14ac:dyDescent="0.15">
      <c r="A255" s="2">
        <v>252</v>
      </c>
      <c r="B255" s="3">
        <v>44362</v>
      </c>
      <c r="C255" s="2" t="s">
        <v>932</v>
      </c>
      <c r="D255" s="2" t="s">
        <v>933</v>
      </c>
      <c r="E255" s="2" t="s">
        <v>461</v>
      </c>
      <c r="F255" s="2" t="s">
        <v>943</v>
      </c>
      <c r="G255" s="2" t="s">
        <v>944</v>
      </c>
      <c r="J255" s="2" t="s">
        <v>936</v>
      </c>
      <c r="K255" s="2" t="s">
        <v>22</v>
      </c>
      <c r="V255" s="4" t="str">
        <f t="shared" si="0"/>
        <v>Ni Wayan Giri Adnyani</v>
      </c>
      <c r="W255" s="6">
        <v>0</v>
      </c>
      <c r="X255" s="5">
        <v>0.96230000000000004</v>
      </c>
      <c r="Y255" s="6">
        <v>0</v>
      </c>
      <c r="Z255" s="2" t="s">
        <v>70</v>
      </c>
      <c r="AA255" s="5"/>
      <c r="AB255" s="5"/>
      <c r="AC255" s="5">
        <v>0.96109999999999995</v>
      </c>
      <c r="AD255" s="7"/>
      <c r="AE255" s="21" t="str">
        <f ca="1">IFERROR(__xludf.DUMMYFUNCTION("IFERROR(FILTER(Certificate!$B:$B, LOWER(Certificate!$A:$A)=LOWER(TRIM($V255)), (Certificate!$D:$D=""H"") + (Certificate!$D:$D=""HTO"")), """")"),"")</f>
        <v/>
      </c>
      <c r="AF255" s="7"/>
      <c r="AG255" s="7"/>
      <c r="AH255" s="8" t="str">
        <f ca="1">IFERROR(__xludf.DUMMYFUNCTION("IFERROR(FILTER(Certificate!$B:$B, LOWER(Certificate!$A:$A)=LOWER(TRIM($V255)), (Certificate!$D:$D=""TO"") + (Certificate!$D:$D=""HTO"")), """")"),"")</f>
        <v/>
      </c>
      <c r="AI255" s="7"/>
      <c r="AJ255" s="7" t="s">
        <v>216</v>
      </c>
      <c r="AK255" s="8" t="str">
        <f ca="1">IFERROR(__xludf.DUMMYFUNCTION("IFERROR(FILTER(Certificate!$B:$B, Certificate!$A:$A=TRIM($V255), Certificate!$D:$D=""D""), """")"),"2021-AT-C015")</f>
        <v>2021-AT-C015</v>
      </c>
      <c r="AL255" s="2"/>
    </row>
    <row r="256" spans="1:38" ht="13" x14ac:dyDescent="0.15">
      <c r="A256" s="2">
        <v>253</v>
      </c>
      <c r="B256" s="3">
        <v>44362</v>
      </c>
      <c r="C256" s="2" t="s">
        <v>932</v>
      </c>
      <c r="D256" s="2" t="s">
        <v>933</v>
      </c>
      <c r="E256" s="2" t="s">
        <v>461</v>
      </c>
      <c r="F256" s="2" t="s">
        <v>945</v>
      </c>
      <c r="G256" s="2" t="s">
        <v>946</v>
      </c>
      <c r="J256" s="2" t="s">
        <v>936</v>
      </c>
      <c r="K256" s="2" t="s">
        <v>22</v>
      </c>
      <c r="V256" s="4" t="str">
        <f t="shared" si="0"/>
        <v>Rahma Prihatini</v>
      </c>
      <c r="W256" s="6">
        <v>0</v>
      </c>
      <c r="X256" s="5">
        <v>0.57550000000000001</v>
      </c>
      <c r="Y256" s="5">
        <v>0.96230000000000004</v>
      </c>
      <c r="Z256" s="2" t="s">
        <v>70</v>
      </c>
      <c r="AA256" s="5"/>
      <c r="AB256" s="5"/>
      <c r="AC256" s="5">
        <v>0.67220000000000002</v>
      </c>
      <c r="AD256" s="7"/>
      <c r="AE256" s="21" t="str">
        <f ca="1">IFERROR(__xludf.DUMMYFUNCTION("IFERROR(FILTER(Certificate!$B:$B, LOWER(Certificate!$A:$A)=LOWER(TRIM($V256)), (Certificate!$D:$D=""H"") + (Certificate!$D:$D=""HTO"")), """")"),"")</f>
        <v/>
      </c>
      <c r="AF256" s="7"/>
      <c r="AG256" s="7"/>
      <c r="AH256" s="8" t="str">
        <f ca="1">IFERROR(__xludf.DUMMYFUNCTION("IFERROR(FILTER(Certificate!$B:$B, LOWER(Certificate!$A:$A)=LOWER(TRIM($V256)), (Certificate!$D:$D=""TO"") + (Certificate!$D:$D=""HTO"")), """")"),"")</f>
        <v/>
      </c>
      <c r="AI256" s="7"/>
      <c r="AJ256" s="7" t="s">
        <v>532</v>
      </c>
      <c r="AK256" s="8" t="str">
        <f ca="1">IFERROR(__xludf.DUMMYFUNCTION("IFERROR(FILTER(Certificate!$B:$B, Certificate!$A:$A=TRIM($V256), Certificate!$D:$D=""D""), """")"),"2021-AT-C016")</f>
        <v>2021-AT-C016</v>
      </c>
      <c r="AL256" s="2"/>
    </row>
    <row r="257" spans="1:38" ht="13" x14ac:dyDescent="0.15">
      <c r="A257" s="2">
        <v>254</v>
      </c>
      <c r="B257" s="3">
        <v>44362</v>
      </c>
      <c r="C257" s="2" t="s">
        <v>932</v>
      </c>
      <c r="D257" s="2" t="s">
        <v>933</v>
      </c>
      <c r="E257" s="2" t="s">
        <v>461</v>
      </c>
      <c r="F257" s="2" t="s">
        <v>947</v>
      </c>
      <c r="G257" s="2" t="s">
        <v>948</v>
      </c>
      <c r="J257" s="2" t="s">
        <v>936</v>
      </c>
      <c r="K257" s="2" t="s">
        <v>22</v>
      </c>
      <c r="V257" s="4" t="str">
        <f t="shared" si="0"/>
        <v>Muh Nurdin</v>
      </c>
      <c r="W257" s="6">
        <v>0</v>
      </c>
      <c r="X257" s="5">
        <v>0.66979999999999995</v>
      </c>
      <c r="Y257" s="5">
        <v>0.94340000000000002</v>
      </c>
      <c r="Z257" s="2" t="s">
        <v>70</v>
      </c>
      <c r="AA257" s="5"/>
      <c r="AB257" s="5"/>
      <c r="AC257" s="5">
        <v>0.9667</v>
      </c>
      <c r="AD257" s="7"/>
      <c r="AE257" s="21" t="str">
        <f ca="1">IFERROR(__xludf.DUMMYFUNCTION("IFERROR(FILTER(Certificate!$B:$B, LOWER(Certificate!$A:$A)=LOWER(TRIM($V257)), (Certificate!$D:$D=""H"") + (Certificate!$D:$D=""HTO"")), """")"),"")</f>
        <v/>
      </c>
      <c r="AF257" s="7"/>
      <c r="AG257" s="7"/>
      <c r="AH257" s="8" t="str">
        <f ca="1">IFERROR(__xludf.DUMMYFUNCTION("IFERROR(FILTER(Certificate!$B:$B, LOWER(Certificate!$A:$A)=LOWER(TRIM($V257)), (Certificate!$D:$D=""TO"") + (Certificate!$D:$D=""HTO"")), """")"),"")</f>
        <v/>
      </c>
      <c r="AI257" s="7"/>
      <c r="AJ257" s="7" t="s">
        <v>216</v>
      </c>
      <c r="AK257" s="8" t="str">
        <f ca="1">IFERROR(__xludf.DUMMYFUNCTION("IFERROR(FILTER(Certificate!$B:$B, Certificate!$A:$A=TRIM($V257), Certificate!$D:$D=""D""), """")"),"2021-AT-C017")</f>
        <v>2021-AT-C017</v>
      </c>
      <c r="AL257" s="2"/>
    </row>
    <row r="258" spans="1:38" ht="13" x14ac:dyDescent="0.15">
      <c r="A258" s="2">
        <v>255</v>
      </c>
      <c r="B258" s="3">
        <v>44362</v>
      </c>
      <c r="C258" s="2" t="s">
        <v>932</v>
      </c>
      <c r="D258" s="2" t="s">
        <v>933</v>
      </c>
      <c r="E258" s="2" t="s">
        <v>461</v>
      </c>
      <c r="F258" s="2" t="s">
        <v>949</v>
      </c>
      <c r="G258" s="2" t="s">
        <v>950</v>
      </c>
      <c r="J258" s="2" t="s">
        <v>936</v>
      </c>
      <c r="K258" s="2" t="s">
        <v>22</v>
      </c>
      <c r="V258" s="4" t="str">
        <f t="shared" si="0"/>
        <v>Andika Budiningtyas</v>
      </c>
      <c r="W258" s="6">
        <v>0</v>
      </c>
      <c r="X258" s="5">
        <v>0.90569999999999995</v>
      </c>
      <c r="Y258" s="6">
        <v>0</v>
      </c>
      <c r="Z258" s="2" t="s">
        <v>70</v>
      </c>
      <c r="AA258" s="5"/>
      <c r="AB258" s="5"/>
      <c r="AC258" s="5">
        <v>0.93330000000000002</v>
      </c>
      <c r="AD258" s="7"/>
      <c r="AE258" s="21" t="str">
        <f ca="1">IFERROR(__xludf.DUMMYFUNCTION("IFERROR(FILTER(Certificate!$B:$B, LOWER(Certificate!$A:$A)=LOWER(TRIM($V258)), (Certificate!$D:$D=""H"") + (Certificate!$D:$D=""HTO"")), """")"),"")</f>
        <v/>
      </c>
      <c r="AF258" s="7"/>
      <c r="AG258" s="7"/>
      <c r="AH258" s="8" t="str">
        <f ca="1">IFERROR(__xludf.DUMMYFUNCTION("IFERROR(FILTER(Certificate!$B:$B, LOWER(Certificate!$A:$A)=LOWER(TRIM($V258)), (Certificate!$D:$D=""TO"") + (Certificate!$D:$D=""HTO"")), """")"),"")</f>
        <v/>
      </c>
      <c r="AI258" s="7"/>
      <c r="AJ258" s="7" t="s">
        <v>216</v>
      </c>
      <c r="AK258" s="8" t="str">
        <f ca="1">IFERROR(__xludf.DUMMYFUNCTION("IFERROR(FILTER(Certificate!$B:$B, Certificate!$A:$A=TRIM($V258), Certificate!$D:$D=""D""), """")"),"2021-AT-C018")</f>
        <v>2021-AT-C018</v>
      </c>
      <c r="AL258" s="2"/>
    </row>
    <row r="259" spans="1:38" ht="13" x14ac:dyDescent="0.15">
      <c r="A259" s="2">
        <v>256</v>
      </c>
      <c r="B259" s="3">
        <v>44362</v>
      </c>
      <c r="C259" s="2" t="s">
        <v>932</v>
      </c>
      <c r="D259" s="2" t="s">
        <v>933</v>
      </c>
      <c r="E259" s="2" t="s">
        <v>461</v>
      </c>
      <c r="F259" s="2" t="s">
        <v>687</v>
      </c>
      <c r="G259" s="2" t="s">
        <v>688</v>
      </c>
      <c r="J259" s="2" t="s">
        <v>936</v>
      </c>
      <c r="K259" s="2" t="s">
        <v>22</v>
      </c>
      <c r="V259" s="4" t="str">
        <f t="shared" ref="V259:V513" si="1">F259&amp;" "&amp;G259</f>
        <v>Muhammad Baiquni</v>
      </c>
      <c r="W259" s="6">
        <v>0</v>
      </c>
      <c r="X259" s="5">
        <v>0.75470000000000004</v>
      </c>
      <c r="Y259" s="5">
        <v>0.88680000000000003</v>
      </c>
      <c r="Z259" s="2" t="s">
        <v>70</v>
      </c>
      <c r="AA259" s="5"/>
      <c r="AB259" s="5"/>
      <c r="AC259" s="5">
        <v>0.9778</v>
      </c>
      <c r="AD259" s="7"/>
      <c r="AE259" s="21" t="str">
        <f ca="1">IFERROR(__xludf.DUMMYFUNCTION("IFERROR(FILTER(Certificate!$B:$B, LOWER(Certificate!$A:$A)=LOWER(TRIM($V259)), (Certificate!$D:$D=""H"") + (Certificate!$D:$D=""HTO"")), """")"),"")</f>
        <v/>
      </c>
      <c r="AF259" s="7"/>
      <c r="AG259" s="7"/>
      <c r="AH259" s="8" t="str">
        <f ca="1">IFERROR(__xludf.DUMMYFUNCTION("IFERROR(FILTER(Certificate!$B:$B, LOWER(Certificate!$A:$A)=LOWER(TRIM($V259)), (Certificate!$D:$D=""TO"") + (Certificate!$D:$D=""HTO"")), """")"),"")</f>
        <v/>
      </c>
      <c r="AI259" s="7"/>
      <c r="AJ259" s="7" t="s">
        <v>216</v>
      </c>
      <c r="AK259" s="8" t="str">
        <f ca="1">IFERROR(__xludf.DUMMYFUNCTION("IFERROR(FILTER(Certificate!$B:$B, Certificate!$A:$A=TRIM($V259), Certificate!$D:$D=""D""), """")"),"2021-AT-C019")</f>
        <v>2021-AT-C019</v>
      </c>
      <c r="AL259" s="2"/>
    </row>
    <row r="260" spans="1:38" ht="13" x14ac:dyDescent="0.15">
      <c r="A260" s="2">
        <v>257</v>
      </c>
      <c r="B260" s="3">
        <v>44362</v>
      </c>
      <c r="C260" s="2" t="s">
        <v>932</v>
      </c>
      <c r="D260" s="2" t="s">
        <v>933</v>
      </c>
      <c r="E260" s="2" t="s">
        <v>461</v>
      </c>
      <c r="F260" s="2" t="s">
        <v>951</v>
      </c>
      <c r="G260" s="2" t="s">
        <v>952</v>
      </c>
      <c r="J260" s="2" t="s">
        <v>936</v>
      </c>
      <c r="K260" s="2" t="s">
        <v>22</v>
      </c>
      <c r="V260" s="4" t="str">
        <f t="shared" si="1"/>
        <v>Prihutami Rista Hermawati</v>
      </c>
      <c r="W260" s="6">
        <v>0</v>
      </c>
      <c r="X260" s="5">
        <v>0.88680000000000003</v>
      </c>
      <c r="Y260" s="6">
        <v>0</v>
      </c>
      <c r="Z260" s="2" t="s">
        <v>70</v>
      </c>
      <c r="AA260" s="5"/>
      <c r="AB260" s="5"/>
      <c r="AC260" s="5">
        <v>0.99439999999999995</v>
      </c>
      <c r="AD260" s="7"/>
      <c r="AE260" s="21" t="str">
        <f ca="1">IFERROR(__xludf.DUMMYFUNCTION("IFERROR(FILTER(Certificate!$B:$B, LOWER(Certificate!$A:$A)=LOWER(TRIM($V260)), (Certificate!$D:$D=""H"") + (Certificate!$D:$D=""HTO"")), """")"),"")</f>
        <v/>
      </c>
      <c r="AF260" s="7"/>
      <c r="AG260" s="7"/>
      <c r="AH260" s="8" t="str">
        <f ca="1">IFERROR(__xludf.DUMMYFUNCTION("IFERROR(FILTER(Certificate!$B:$B, LOWER(Certificate!$A:$A)=LOWER(TRIM($V260)), (Certificate!$D:$D=""TO"") + (Certificate!$D:$D=""HTO"")), """")"),"")</f>
        <v/>
      </c>
      <c r="AI260" s="7"/>
      <c r="AJ260" s="7" t="s">
        <v>216</v>
      </c>
      <c r="AK260" s="8" t="str">
        <f ca="1">IFERROR(__xludf.DUMMYFUNCTION("IFERROR(FILTER(Certificate!$B:$B, Certificate!$A:$A=TRIM($V260), Certificate!$D:$D=""D""), """")"),"2021-AT-C020")</f>
        <v>2021-AT-C020</v>
      </c>
      <c r="AL260" s="2"/>
    </row>
    <row r="261" spans="1:38" ht="13" x14ac:dyDescent="0.15">
      <c r="A261" s="2">
        <v>258</v>
      </c>
      <c r="B261" s="3">
        <v>44362</v>
      </c>
      <c r="C261" s="2" t="s">
        <v>932</v>
      </c>
      <c r="D261" s="2" t="s">
        <v>933</v>
      </c>
      <c r="E261" s="2" t="s">
        <v>461</v>
      </c>
      <c r="F261" s="2" t="s">
        <v>708</v>
      </c>
      <c r="G261" s="2" t="s">
        <v>709</v>
      </c>
      <c r="J261" s="2" t="s">
        <v>936</v>
      </c>
      <c r="K261" s="2" t="s">
        <v>22</v>
      </c>
      <c r="V261" s="4" t="str">
        <f t="shared" si="1"/>
        <v>Hendrie Adji Kusworo</v>
      </c>
      <c r="W261" s="6">
        <v>0</v>
      </c>
      <c r="X261" s="5">
        <v>0.61319999999999997</v>
      </c>
      <c r="Y261" s="5">
        <v>0.89600000000000002</v>
      </c>
      <c r="Z261" s="2" t="s">
        <v>70</v>
      </c>
      <c r="AA261" s="5"/>
      <c r="AB261" s="5"/>
      <c r="AC261" s="5">
        <v>0.92779999999999996</v>
      </c>
      <c r="AD261" s="7"/>
      <c r="AE261" s="21" t="str">
        <f ca="1">IFERROR(__xludf.DUMMYFUNCTION("IFERROR(FILTER(Certificate!$B:$B, LOWER(Certificate!$A:$A)=LOWER(TRIM($V261)), (Certificate!$D:$D=""H"") + (Certificate!$D:$D=""HTO"")), """")"),"")</f>
        <v/>
      </c>
      <c r="AF261" s="7"/>
      <c r="AG261" s="7"/>
      <c r="AH261" s="8" t="str">
        <f ca="1">IFERROR(__xludf.DUMMYFUNCTION("IFERROR(FILTER(Certificate!$B:$B, LOWER(Certificate!$A:$A)=LOWER(TRIM($V261)), (Certificate!$D:$D=""TO"") + (Certificate!$D:$D=""HTO"")), """")"),"")</f>
        <v/>
      </c>
      <c r="AI261" s="7"/>
      <c r="AJ261" s="7" t="s">
        <v>216</v>
      </c>
      <c r="AK261" s="8" t="str">
        <f ca="1">IFERROR(__xludf.DUMMYFUNCTION("IFERROR(FILTER(Certificate!$B:$B, Certificate!$A:$A=TRIM($V261), Certificate!$D:$D=""D""), """")"),"2021-AT-C021")</f>
        <v>2021-AT-C021</v>
      </c>
      <c r="AL261" s="2"/>
    </row>
    <row r="262" spans="1:38" ht="13" x14ac:dyDescent="0.15">
      <c r="A262" s="2">
        <v>259</v>
      </c>
      <c r="B262" s="3">
        <v>44362</v>
      </c>
      <c r="C262" s="2" t="s">
        <v>932</v>
      </c>
      <c r="D262" s="2" t="s">
        <v>933</v>
      </c>
      <c r="E262" s="2" t="s">
        <v>461</v>
      </c>
      <c r="F262" s="2" t="s">
        <v>953</v>
      </c>
      <c r="G262" s="2" t="s">
        <v>954</v>
      </c>
      <c r="J262" s="2" t="s">
        <v>936</v>
      </c>
      <c r="K262" s="2" t="s">
        <v>22</v>
      </c>
      <c r="V262" s="4" t="str">
        <f t="shared" si="1"/>
        <v>Afifah Wulandari</v>
      </c>
      <c r="W262" s="6">
        <v>0</v>
      </c>
      <c r="X262" s="5">
        <v>0.52829999999999999</v>
      </c>
      <c r="Y262" s="5">
        <v>0.94340000000000002</v>
      </c>
      <c r="Z262" s="2" t="s">
        <v>70</v>
      </c>
      <c r="AA262" s="5"/>
      <c r="AB262" s="5"/>
      <c r="AC262" s="5">
        <v>0.83889999999999998</v>
      </c>
      <c r="AD262" s="7"/>
      <c r="AE262" s="21" t="str">
        <f ca="1">IFERROR(__xludf.DUMMYFUNCTION("IFERROR(FILTER(Certificate!$B:$B, LOWER(Certificate!$A:$A)=LOWER(TRIM($V262)), (Certificate!$D:$D=""H"") + (Certificate!$D:$D=""HTO"")), """")"),"")</f>
        <v/>
      </c>
      <c r="AF262" s="7"/>
      <c r="AG262" s="7"/>
      <c r="AH262" s="8" t="str">
        <f ca="1">IFERROR(__xludf.DUMMYFUNCTION("IFERROR(FILTER(Certificate!$B:$B, LOWER(Certificate!$A:$A)=LOWER(TRIM($V262)), (Certificate!$D:$D=""TO"") + (Certificate!$D:$D=""HTO"")), """")"),"")</f>
        <v/>
      </c>
      <c r="AI262" s="7"/>
      <c r="AJ262" s="7" t="s">
        <v>216</v>
      </c>
      <c r="AK262" s="8" t="str">
        <f ca="1">IFERROR(__xludf.DUMMYFUNCTION("IFERROR(FILTER(Certificate!$B:$B, Certificate!$A:$A=TRIM($V262), Certificate!$D:$D=""D""), """")"),"2021-AT-C022")</f>
        <v>2021-AT-C022</v>
      </c>
      <c r="AL262" s="2"/>
    </row>
    <row r="263" spans="1:38" ht="13" x14ac:dyDescent="0.15">
      <c r="A263" s="2">
        <v>260</v>
      </c>
      <c r="B263" s="3">
        <v>44362</v>
      </c>
      <c r="C263" s="2" t="s">
        <v>932</v>
      </c>
      <c r="D263" s="2" t="s">
        <v>933</v>
      </c>
      <c r="E263" s="2" t="s">
        <v>461</v>
      </c>
      <c r="F263" s="2" t="s">
        <v>955</v>
      </c>
      <c r="G263" s="2" t="s">
        <v>673</v>
      </c>
      <c r="J263" s="2" t="s">
        <v>936</v>
      </c>
      <c r="K263" s="2" t="s">
        <v>22</v>
      </c>
      <c r="V263" s="4" t="str">
        <f t="shared" si="1"/>
        <v>Danesta Febianto Nugroho</v>
      </c>
      <c r="W263" s="6">
        <v>0</v>
      </c>
      <c r="X263" s="5">
        <v>0.57169999999999999</v>
      </c>
      <c r="Y263" s="5">
        <v>0.88680000000000003</v>
      </c>
      <c r="Z263" s="2" t="s">
        <v>70</v>
      </c>
      <c r="AA263" s="5"/>
      <c r="AB263" s="5"/>
      <c r="AC263" s="5">
        <v>0.91110000000000002</v>
      </c>
      <c r="AD263" s="7"/>
      <c r="AE263" s="21" t="str">
        <f ca="1">IFERROR(__xludf.DUMMYFUNCTION("IFERROR(FILTER(Certificate!$B:$B, LOWER(Certificate!$A:$A)=LOWER(TRIM($V263)), (Certificate!$D:$D=""H"") + (Certificate!$D:$D=""HTO"")), """")"),"")</f>
        <v/>
      </c>
      <c r="AF263" s="7"/>
      <c r="AG263" s="7"/>
      <c r="AH263" s="8" t="str">
        <f ca="1">IFERROR(__xludf.DUMMYFUNCTION("IFERROR(FILTER(Certificate!$B:$B, LOWER(Certificate!$A:$A)=LOWER(TRIM($V263)), (Certificate!$D:$D=""TO"") + (Certificate!$D:$D=""HTO"")), """")"),"")</f>
        <v/>
      </c>
      <c r="AI263" s="7"/>
      <c r="AJ263" s="7" t="s">
        <v>216</v>
      </c>
      <c r="AK263" s="8" t="str">
        <f ca="1">IFERROR(__xludf.DUMMYFUNCTION("IFERROR(FILTER(Certificate!$B:$B, Certificate!$A:$A=TRIM($V263), Certificate!$D:$D=""D""), """")"),"2021-AT-C023")</f>
        <v>2021-AT-C023</v>
      </c>
      <c r="AL263" s="2"/>
    </row>
    <row r="264" spans="1:38" ht="13" x14ac:dyDescent="0.15">
      <c r="A264" s="2">
        <v>261</v>
      </c>
      <c r="B264" s="3">
        <v>44690</v>
      </c>
      <c r="C264" s="2" t="s">
        <v>956</v>
      </c>
      <c r="D264" s="2" t="s">
        <v>957</v>
      </c>
      <c r="E264" s="2" t="s">
        <v>355</v>
      </c>
      <c r="F264" s="2" t="s">
        <v>958</v>
      </c>
      <c r="G264" s="2" t="s">
        <v>959</v>
      </c>
      <c r="H264" s="2" t="s">
        <v>960</v>
      </c>
      <c r="I264" s="2" t="s">
        <v>961</v>
      </c>
      <c r="J264" s="2" t="s">
        <v>962</v>
      </c>
      <c r="K264" s="2" t="s">
        <v>1</v>
      </c>
      <c r="M264" s="2" t="s">
        <v>963</v>
      </c>
      <c r="O264" s="2" t="s">
        <v>964</v>
      </c>
      <c r="P264" s="2">
        <v>9</v>
      </c>
      <c r="Q264" s="2" t="s">
        <v>965</v>
      </c>
      <c r="V264" s="4" t="str">
        <f t="shared" si="1"/>
        <v>Mustafa Yilmaz</v>
      </c>
      <c r="W264" s="6">
        <v>0</v>
      </c>
      <c r="X264" s="5">
        <v>0.96230000000000004</v>
      </c>
      <c r="Y264" s="6">
        <v>0</v>
      </c>
      <c r="Z264" s="2" t="s">
        <v>70</v>
      </c>
      <c r="AA264" s="5">
        <v>0.77780000000000005</v>
      </c>
      <c r="AB264" s="5"/>
      <c r="AC264" s="5"/>
      <c r="AD264" s="7" t="s">
        <v>102</v>
      </c>
      <c r="AE264" s="21" t="str">
        <f ca="1">IFERROR(__xludf.DUMMYFUNCTION("IFERROR(FILTER(Certificate!$B:$B, LOWER(Certificate!$A:$A)=LOWER(TRIM($V264)), (Certificate!$D:$D=""H"") + (Certificate!$D:$D=""HTO"")), """")"),"2022-AT-C010")</f>
        <v>2022-AT-C010</v>
      </c>
      <c r="AF264" s="7"/>
      <c r="AG264" s="7"/>
      <c r="AH264" s="8" t="str">
        <f ca="1">IFERROR(__xludf.DUMMYFUNCTION("IFERROR(FILTER(Certificate!$B:$B, LOWER(Certificate!$A:$A)=LOWER(TRIM($V264)), (Certificate!$D:$D=""TO"") + (Certificate!$D:$D=""HTO"")), """")"),"")</f>
        <v/>
      </c>
      <c r="AI264" s="7"/>
      <c r="AJ264" s="7"/>
      <c r="AK264" s="8" t="str">
        <f ca="1">IFERROR(__xludf.DUMMYFUNCTION("IFERROR(FILTER(Certificate!$B:$B, Certificate!$A:$A=TRIM($V264), Certificate!$D:$D=""D""), """")"),"")</f>
        <v/>
      </c>
      <c r="AL264" s="2"/>
    </row>
    <row r="265" spans="1:38" ht="13" x14ac:dyDescent="0.15">
      <c r="A265" s="2">
        <v>262</v>
      </c>
      <c r="B265" s="3">
        <v>44690</v>
      </c>
      <c r="C265" s="2" t="s">
        <v>956</v>
      </c>
      <c r="D265" s="2" t="s">
        <v>957</v>
      </c>
      <c r="E265" s="2" t="s">
        <v>355</v>
      </c>
      <c r="F265" s="2" t="s">
        <v>966</v>
      </c>
      <c r="G265" s="2" t="s">
        <v>959</v>
      </c>
      <c r="H265" s="2" t="s">
        <v>967</v>
      </c>
      <c r="I265" s="2" t="s">
        <v>968</v>
      </c>
      <c r="J265" s="2" t="s">
        <v>962</v>
      </c>
      <c r="K265" s="2" t="s">
        <v>1</v>
      </c>
      <c r="M265" s="2" t="s">
        <v>963</v>
      </c>
      <c r="O265" s="2" t="s">
        <v>969</v>
      </c>
      <c r="P265" s="2">
        <v>8</v>
      </c>
      <c r="Q265" s="2" t="s">
        <v>970</v>
      </c>
      <c r="V265" s="4" t="str">
        <f t="shared" si="1"/>
        <v>Fatma Demet Yilmaz</v>
      </c>
      <c r="W265" s="6">
        <v>0</v>
      </c>
      <c r="X265" s="5">
        <v>0.98109999999999997</v>
      </c>
      <c r="Y265" s="6">
        <v>0</v>
      </c>
      <c r="Z265" s="2" t="s">
        <v>70</v>
      </c>
      <c r="AA265" s="5">
        <v>0.83330000000000004</v>
      </c>
      <c r="AB265" s="5"/>
      <c r="AC265" s="5"/>
      <c r="AD265" s="7" t="s">
        <v>102</v>
      </c>
      <c r="AE265" s="21" t="str">
        <f ca="1">IFERROR(__xludf.DUMMYFUNCTION("IFERROR(FILTER(Certificate!$B:$B, LOWER(Certificate!$A:$A)=LOWER(TRIM($V265)), (Certificate!$D:$D=""H"") + (Certificate!$D:$D=""HTO"")), """")"),"2022-AT-C011")</f>
        <v>2022-AT-C011</v>
      </c>
      <c r="AF265" s="7"/>
      <c r="AG265" s="7"/>
      <c r="AH265" s="8" t="str">
        <f ca="1">IFERROR(__xludf.DUMMYFUNCTION("IFERROR(FILTER(Certificate!$B:$B, LOWER(Certificate!$A:$A)=LOWER(TRIM($V265)), (Certificate!$D:$D=""TO"") + (Certificate!$D:$D=""HTO"")), """")"),"")</f>
        <v/>
      </c>
      <c r="AI265" s="7"/>
      <c r="AJ265" s="7"/>
      <c r="AK265" s="8" t="str">
        <f ca="1">IFERROR(__xludf.DUMMYFUNCTION("IFERROR(FILTER(Certificate!$B:$B, Certificate!$A:$A=TRIM($V265), Certificate!$D:$D=""D""), """")"),"")</f>
        <v/>
      </c>
      <c r="AL265" s="2"/>
    </row>
    <row r="266" spans="1:38" ht="13" x14ac:dyDescent="0.15">
      <c r="A266" s="2">
        <v>263</v>
      </c>
      <c r="B266" s="3">
        <v>44690</v>
      </c>
      <c r="C266" s="2" t="s">
        <v>956</v>
      </c>
      <c r="D266" s="2" t="s">
        <v>957</v>
      </c>
      <c r="E266" s="2" t="s">
        <v>355</v>
      </c>
      <c r="F266" s="2" t="s">
        <v>971</v>
      </c>
      <c r="G266" s="2" t="s">
        <v>972</v>
      </c>
      <c r="H266" s="2" t="s">
        <v>973</v>
      </c>
      <c r="I266" s="2" t="s">
        <v>974</v>
      </c>
      <c r="J266" s="2" t="s">
        <v>962</v>
      </c>
      <c r="K266" s="2" t="s">
        <v>1</v>
      </c>
      <c r="M266" s="2" t="s">
        <v>963</v>
      </c>
      <c r="O266" s="2" t="s">
        <v>975</v>
      </c>
      <c r="P266" s="2">
        <v>8</v>
      </c>
      <c r="Q266" s="2" t="s">
        <v>970</v>
      </c>
      <c r="V266" s="4" t="str">
        <f t="shared" si="1"/>
        <v>Orhan Özsezer</v>
      </c>
      <c r="W266" s="6">
        <v>0</v>
      </c>
      <c r="X266" s="5">
        <v>0.94340000000000002</v>
      </c>
      <c r="Y266" s="6">
        <v>0</v>
      </c>
      <c r="Z266" s="2" t="s">
        <v>70</v>
      </c>
      <c r="AA266" s="5">
        <v>0.73329999999999995</v>
      </c>
      <c r="AB266" s="5"/>
      <c r="AC266" s="5"/>
      <c r="AD266" s="9" t="s">
        <v>727</v>
      </c>
      <c r="AE266" s="21" t="str">
        <f ca="1">IFERROR(__xludf.DUMMYFUNCTION("IFERROR(FILTER(Certificate!$B:$B, LOWER(Certificate!$A:$A)=LOWER(TRIM($V266)), (Certificate!$D:$D=""H"") + (Certificate!$D:$D=""HTO"")), """")"),"2023-AT-C096")</f>
        <v>2023-AT-C096</v>
      </c>
      <c r="AF266" s="7"/>
      <c r="AG266" s="7"/>
      <c r="AH266" s="8" t="str">
        <f ca="1">IFERROR(__xludf.DUMMYFUNCTION("IFERROR(FILTER(Certificate!$B:$B, LOWER(Certificate!$A:$A)=LOWER(TRIM($V266)), (Certificate!$D:$D=""TO"") + (Certificate!$D:$D=""HTO"")), """")"),"")</f>
        <v/>
      </c>
      <c r="AI266" s="7"/>
      <c r="AJ266" s="7"/>
      <c r="AK266" s="8" t="str">
        <f ca="1">IFERROR(__xludf.DUMMYFUNCTION("IFERROR(FILTER(Certificate!$B:$B, Certificate!$A:$A=TRIM($V266), Certificate!$D:$D=""D""), """")"),"")</f>
        <v/>
      </c>
      <c r="AL266" s="2"/>
    </row>
    <row r="267" spans="1:38" ht="13" x14ac:dyDescent="0.15">
      <c r="A267" s="2">
        <v>264</v>
      </c>
      <c r="B267" s="3">
        <v>44690</v>
      </c>
      <c r="C267" s="2" t="s">
        <v>956</v>
      </c>
      <c r="D267" s="2" t="s">
        <v>957</v>
      </c>
      <c r="E267" s="2" t="s">
        <v>355</v>
      </c>
      <c r="F267" s="2" t="s">
        <v>976</v>
      </c>
      <c r="G267" s="2" t="s">
        <v>977</v>
      </c>
      <c r="H267" s="2" t="s">
        <v>978</v>
      </c>
      <c r="I267" s="2" t="s">
        <v>979</v>
      </c>
      <c r="J267" s="2" t="s">
        <v>962</v>
      </c>
      <c r="K267" s="2" t="s">
        <v>1</v>
      </c>
      <c r="M267" s="2" t="s">
        <v>963</v>
      </c>
      <c r="O267" s="2" t="s">
        <v>980</v>
      </c>
      <c r="P267" s="2">
        <v>8</v>
      </c>
      <c r="Q267" s="2" t="s">
        <v>970</v>
      </c>
      <c r="V267" s="4" t="str">
        <f t="shared" si="1"/>
        <v>A.İrfan Fenercioğlu</v>
      </c>
      <c r="W267" s="6">
        <v>0</v>
      </c>
      <c r="X267" s="5">
        <v>0.85840000000000005</v>
      </c>
      <c r="Y267" s="6">
        <v>0</v>
      </c>
      <c r="Z267" s="2" t="s">
        <v>70</v>
      </c>
      <c r="AA267" s="5">
        <v>0.82220000000000004</v>
      </c>
      <c r="AB267" s="5"/>
      <c r="AC267" s="5"/>
      <c r="AD267" s="7" t="s">
        <v>102</v>
      </c>
      <c r="AE267" s="21" t="str">
        <f ca="1">IFERROR(__xludf.DUMMYFUNCTION("IFERROR(FILTER(Certificate!$B:$B, LOWER(Certificate!$A:$A)=LOWER(TRIM($V267)), (Certificate!$D:$D=""H"") + (Certificate!$D:$D=""HTO"")), """")"),"2022-AT-C012")</f>
        <v>2022-AT-C012</v>
      </c>
      <c r="AF267" s="7"/>
      <c r="AG267" s="7"/>
      <c r="AH267" s="8" t="str">
        <f ca="1">IFERROR(__xludf.DUMMYFUNCTION("IFERROR(FILTER(Certificate!$B:$B, LOWER(Certificate!$A:$A)=LOWER(TRIM($V267)), (Certificate!$D:$D=""TO"") + (Certificate!$D:$D=""HTO"")), """")"),"")</f>
        <v/>
      </c>
      <c r="AI267" s="7"/>
      <c r="AJ267" s="7"/>
      <c r="AK267" s="8" t="str">
        <f ca="1">IFERROR(__xludf.DUMMYFUNCTION("IFERROR(FILTER(Certificate!$B:$B, Certificate!$A:$A=TRIM($V267), Certificate!$D:$D=""D""), """")"),"")</f>
        <v/>
      </c>
      <c r="AL267" s="2"/>
    </row>
    <row r="268" spans="1:38" ht="13" x14ac:dyDescent="0.15">
      <c r="A268" s="2">
        <v>265</v>
      </c>
      <c r="B268" s="3">
        <v>44690</v>
      </c>
      <c r="C268" s="2" t="s">
        <v>956</v>
      </c>
      <c r="D268" s="2" t="s">
        <v>957</v>
      </c>
      <c r="E268" s="2" t="s">
        <v>355</v>
      </c>
      <c r="F268" s="2" t="s">
        <v>981</v>
      </c>
      <c r="G268" s="2" t="s">
        <v>982</v>
      </c>
      <c r="H268" s="2" t="s">
        <v>983</v>
      </c>
      <c r="I268" s="2" t="s">
        <v>984</v>
      </c>
      <c r="J268" s="2" t="s">
        <v>962</v>
      </c>
      <c r="K268" s="2" t="s">
        <v>1</v>
      </c>
      <c r="M268" s="2" t="s">
        <v>963</v>
      </c>
      <c r="O268" s="2" t="s">
        <v>985</v>
      </c>
      <c r="P268" s="2">
        <v>9</v>
      </c>
      <c r="Q268" s="2" t="s">
        <v>986</v>
      </c>
      <c r="V268" s="4" t="str">
        <f t="shared" si="1"/>
        <v>Musa Yıldırım</v>
      </c>
      <c r="W268" s="6">
        <v>0</v>
      </c>
      <c r="X268" s="6">
        <v>1</v>
      </c>
      <c r="Y268" s="6">
        <v>0</v>
      </c>
      <c r="Z268" s="2" t="s">
        <v>70</v>
      </c>
      <c r="AA268" s="5">
        <v>0.83330000000000004</v>
      </c>
      <c r="AB268" s="5"/>
      <c r="AC268" s="5"/>
      <c r="AD268" s="7" t="s">
        <v>102</v>
      </c>
      <c r="AE268" s="21" t="str">
        <f ca="1">IFERROR(__xludf.DUMMYFUNCTION("IFERROR(FILTER(Certificate!$B:$B, LOWER(Certificate!$A:$A)=LOWER(TRIM($V268)), (Certificate!$D:$D=""H"") + (Certificate!$D:$D=""HTO"")), """")"),"2022-AT-C013")</f>
        <v>2022-AT-C013</v>
      </c>
      <c r="AF268" s="7"/>
      <c r="AG268" s="7"/>
      <c r="AH268" s="8" t="str">
        <f ca="1">IFERROR(__xludf.DUMMYFUNCTION("IFERROR(FILTER(Certificate!$B:$B, LOWER(Certificate!$A:$A)=LOWER(TRIM($V268)), (Certificate!$D:$D=""TO"") + (Certificate!$D:$D=""HTO"")), """")"),"")</f>
        <v/>
      </c>
      <c r="AI268" s="7"/>
      <c r="AJ268" s="7"/>
      <c r="AK268" s="8" t="str">
        <f ca="1">IFERROR(__xludf.DUMMYFUNCTION("IFERROR(FILTER(Certificate!$B:$B, Certificate!$A:$A=TRIM($V268), Certificate!$D:$D=""D""), """")"),"")</f>
        <v/>
      </c>
      <c r="AL268" s="2"/>
    </row>
    <row r="269" spans="1:38" ht="13" x14ac:dyDescent="0.15">
      <c r="A269" s="2">
        <v>266</v>
      </c>
      <c r="B269" s="3">
        <v>44690</v>
      </c>
      <c r="C269" s="2" t="s">
        <v>956</v>
      </c>
      <c r="D269" s="2" t="s">
        <v>957</v>
      </c>
      <c r="E269" s="2" t="s">
        <v>355</v>
      </c>
      <c r="F269" s="2" t="s">
        <v>987</v>
      </c>
      <c r="G269" s="2" t="s">
        <v>988</v>
      </c>
      <c r="H269" s="2" t="s">
        <v>989</v>
      </c>
      <c r="I269" s="2" t="s">
        <v>990</v>
      </c>
      <c r="J269" s="2" t="s">
        <v>962</v>
      </c>
      <c r="K269" s="2" t="s">
        <v>1</v>
      </c>
      <c r="M269" s="2" t="s">
        <v>963</v>
      </c>
      <c r="O269" s="2" t="s">
        <v>991</v>
      </c>
      <c r="P269" s="2">
        <v>8</v>
      </c>
      <c r="Q269" s="2" t="s">
        <v>970</v>
      </c>
      <c r="V269" s="4" t="str">
        <f t="shared" si="1"/>
        <v>Sonay Cantürk</v>
      </c>
      <c r="W269" s="6">
        <v>0</v>
      </c>
      <c r="X269" s="5">
        <v>0.92449999999999999</v>
      </c>
      <c r="Y269" s="6">
        <v>0</v>
      </c>
      <c r="Z269" s="2" t="s">
        <v>70</v>
      </c>
      <c r="AA269" s="5">
        <v>0.75560000000000005</v>
      </c>
      <c r="AB269" s="5"/>
      <c r="AC269" s="5"/>
      <c r="AD269" s="9" t="s">
        <v>727</v>
      </c>
      <c r="AE269" s="21" t="str">
        <f ca="1">IFERROR(__xludf.DUMMYFUNCTION("IFERROR(FILTER(Certificate!$B:$B, LOWER(Certificate!$A:$A)=LOWER(TRIM($V269)), (Certificate!$D:$D=""H"") + (Certificate!$D:$D=""HTO"")), """")"),"2022-AT-C014")</f>
        <v>2022-AT-C014</v>
      </c>
      <c r="AF269" s="7"/>
      <c r="AG269" s="7"/>
      <c r="AH269" s="8" t="str">
        <f ca="1">IFERROR(__xludf.DUMMYFUNCTION("IFERROR(FILTER(Certificate!$B:$B, LOWER(Certificate!$A:$A)=LOWER(TRIM($V269)), (Certificate!$D:$D=""TO"") + (Certificate!$D:$D=""HTO"")), """")"),"")</f>
        <v/>
      </c>
      <c r="AI269" s="7"/>
      <c r="AJ269" s="7"/>
      <c r="AK269" s="8" t="str">
        <f ca="1">IFERROR(__xludf.DUMMYFUNCTION("IFERROR(FILTER(Certificate!$B:$B, Certificate!$A:$A=TRIM($V269), Certificate!$D:$D=""D""), """")"),"")</f>
        <v/>
      </c>
      <c r="AL269" s="2"/>
    </row>
    <row r="270" spans="1:38" ht="13" x14ac:dyDescent="0.15">
      <c r="A270" s="2">
        <v>267</v>
      </c>
      <c r="B270" s="3">
        <v>44690</v>
      </c>
      <c r="C270" s="2" t="s">
        <v>956</v>
      </c>
      <c r="D270" s="2" t="s">
        <v>957</v>
      </c>
      <c r="E270" s="2" t="s">
        <v>355</v>
      </c>
      <c r="F270" s="2" t="s">
        <v>992</v>
      </c>
      <c r="G270" s="2" t="s">
        <v>993</v>
      </c>
      <c r="H270" s="2" t="s">
        <v>994</v>
      </c>
      <c r="I270" s="2" t="s">
        <v>995</v>
      </c>
      <c r="J270" s="2" t="s">
        <v>962</v>
      </c>
      <c r="K270" s="2" t="s">
        <v>1</v>
      </c>
      <c r="M270" s="2" t="s">
        <v>963</v>
      </c>
      <c r="O270" s="2" t="s">
        <v>991</v>
      </c>
      <c r="P270" s="2">
        <v>9</v>
      </c>
      <c r="Q270" s="2" t="s">
        <v>970</v>
      </c>
      <c r="V270" s="4" t="str">
        <f t="shared" si="1"/>
        <v>Akın Yavuz Seçgin</v>
      </c>
      <c r="W270" s="6">
        <v>0</v>
      </c>
      <c r="X270" s="5">
        <v>0.8679</v>
      </c>
      <c r="Y270" s="6">
        <v>0</v>
      </c>
      <c r="Z270" s="2" t="s">
        <v>70</v>
      </c>
      <c r="AA270" s="5">
        <v>0.72219999999999995</v>
      </c>
      <c r="AB270" s="5"/>
      <c r="AC270" s="5"/>
      <c r="AD270" s="9" t="s">
        <v>727</v>
      </c>
      <c r="AE270" s="21" t="str">
        <f ca="1">IFERROR(__xludf.DUMMYFUNCTION("IFERROR(FILTER(Certificate!$B:$B, LOWER(Certificate!$A:$A)=LOWER(TRIM($V270)), (Certificate!$D:$D=""H"") + (Certificate!$D:$D=""HTO"")), """")"),"2023-AT-C095")</f>
        <v>2023-AT-C095</v>
      </c>
      <c r="AF270" s="7"/>
      <c r="AG270" s="7"/>
      <c r="AH270" s="8" t="str">
        <f ca="1">IFERROR(__xludf.DUMMYFUNCTION("IFERROR(FILTER(Certificate!$B:$B, LOWER(Certificate!$A:$A)=LOWER(TRIM($V270)), (Certificate!$D:$D=""TO"") + (Certificate!$D:$D=""HTO"")), """")"),"")</f>
        <v/>
      </c>
      <c r="AI270" s="7"/>
      <c r="AJ270" s="7"/>
      <c r="AK270" s="8" t="str">
        <f ca="1">IFERROR(__xludf.DUMMYFUNCTION("IFERROR(FILTER(Certificate!$B:$B, Certificate!$A:$A=TRIM($V270), Certificate!$D:$D=""D""), """")"),"")</f>
        <v/>
      </c>
      <c r="AL270" s="2"/>
    </row>
    <row r="271" spans="1:38" ht="13" x14ac:dyDescent="0.15">
      <c r="A271" s="2">
        <v>268</v>
      </c>
      <c r="B271" s="3">
        <v>44690</v>
      </c>
      <c r="C271" s="2" t="s">
        <v>956</v>
      </c>
      <c r="D271" s="2" t="s">
        <v>957</v>
      </c>
      <c r="E271" s="2" t="s">
        <v>355</v>
      </c>
      <c r="F271" s="2" t="s">
        <v>996</v>
      </c>
      <c r="G271" s="2" t="s">
        <v>997</v>
      </c>
      <c r="H271" s="2" t="s">
        <v>998</v>
      </c>
      <c r="I271" s="2" t="s">
        <v>999</v>
      </c>
      <c r="J271" s="2" t="s">
        <v>962</v>
      </c>
      <c r="K271" s="2" t="s">
        <v>1</v>
      </c>
      <c r="M271" s="2" t="s">
        <v>963</v>
      </c>
      <c r="O271" s="2" t="s">
        <v>991</v>
      </c>
      <c r="P271" s="2">
        <v>9</v>
      </c>
      <c r="Q271" s="2" t="s">
        <v>1000</v>
      </c>
      <c r="V271" s="4" t="str">
        <f t="shared" si="1"/>
        <v>Görkem Vural</v>
      </c>
      <c r="W271" s="6">
        <v>0</v>
      </c>
      <c r="X271" s="5">
        <v>0.8962</v>
      </c>
      <c r="Y271" s="6">
        <v>0</v>
      </c>
      <c r="Z271" s="2" t="s">
        <v>70</v>
      </c>
      <c r="AA271" s="5">
        <v>0.83330000000000004</v>
      </c>
      <c r="AB271" s="5"/>
      <c r="AC271" s="5"/>
      <c r="AD271" s="7" t="s">
        <v>102</v>
      </c>
      <c r="AE271" s="21" t="str">
        <f ca="1">IFERROR(__xludf.DUMMYFUNCTION("IFERROR(FILTER(Certificate!$B:$B, LOWER(Certificate!$A:$A)=LOWER(TRIM($V271)), (Certificate!$D:$D=""H"") + (Certificate!$D:$D=""HTO"")), """")"),"2022-AT-C015")</f>
        <v>2022-AT-C015</v>
      </c>
      <c r="AF271" s="7"/>
      <c r="AG271" s="7"/>
      <c r="AH271" s="8" t="str">
        <f ca="1">IFERROR(__xludf.DUMMYFUNCTION("IFERROR(FILTER(Certificate!$B:$B, LOWER(Certificate!$A:$A)=LOWER(TRIM($V271)), (Certificate!$D:$D=""TO"") + (Certificate!$D:$D=""HTO"")), """")"),"")</f>
        <v/>
      </c>
      <c r="AI271" s="7"/>
      <c r="AJ271" s="7"/>
      <c r="AK271" s="8" t="str">
        <f ca="1">IFERROR(__xludf.DUMMYFUNCTION("IFERROR(FILTER(Certificate!$B:$B, Certificate!$A:$A=TRIM($V271), Certificate!$D:$D=""D""), """")"),"")</f>
        <v/>
      </c>
      <c r="AL271" s="2"/>
    </row>
    <row r="272" spans="1:38" ht="13" x14ac:dyDescent="0.15">
      <c r="A272" s="2">
        <v>269</v>
      </c>
      <c r="B272" s="3">
        <v>44690</v>
      </c>
      <c r="C272" s="2" t="s">
        <v>956</v>
      </c>
      <c r="D272" s="2" t="s">
        <v>957</v>
      </c>
      <c r="E272" s="2" t="s">
        <v>355</v>
      </c>
      <c r="F272" s="2" t="s">
        <v>1001</v>
      </c>
      <c r="G272" s="2" t="s">
        <v>1002</v>
      </c>
      <c r="H272" s="2" t="s">
        <v>1003</v>
      </c>
      <c r="I272" s="2" t="s">
        <v>1004</v>
      </c>
      <c r="J272" s="2" t="s">
        <v>962</v>
      </c>
      <c r="K272" s="2" t="s">
        <v>1</v>
      </c>
      <c r="M272" s="2" t="s">
        <v>963</v>
      </c>
      <c r="O272" s="2" t="s">
        <v>1005</v>
      </c>
      <c r="P272" s="2">
        <v>8</v>
      </c>
      <c r="Q272" s="2" t="s">
        <v>970</v>
      </c>
      <c r="V272" s="4" t="str">
        <f t="shared" si="1"/>
        <v>Mehmet Can Doğaroğlu</v>
      </c>
      <c r="W272" s="6">
        <v>0</v>
      </c>
      <c r="X272" s="5">
        <v>0.75470000000000004</v>
      </c>
      <c r="Y272" s="5">
        <v>0.98109999999999997</v>
      </c>
      <c r="Z272" s="2" t="s">
        <v>70</v>
      </c>
      <c r="AA272" s="5">
        <v>0.75560000000000005</v>
      </c>
      <c r="AB272" s="5"/>
      <c r="AC272" s="5"/>
      <c r="AD272" s="9" t="s">
        <v>727</v>
      </c>
      <c r="AE272" s="21" t="str">
        <f ca="1">IFERROR(__xludf.DUMMYFUNCTION("IFERROR(FILTER(Certificate!$B:$B, LOWER(Certificate!$A:$A)=LOWER(TRIM($V272)), (Certificate!$D:$D=""H"") + (Certificate!$D:$D=""HTO"")), """")"),"2022-AT-C021")</f>
        <v>2022-AT-C021</v>
      </c>
      <c r="AF272" s="7"/>
      <c r="AG272" s="7"/>
      <c r="AH272" s="8" t="str">
        <f ca="1">IFERROR(__xludf.DUMMYFUNCTION("IFERROR(FILTER(Certificate!$B:$B, LOWER(Certificate!$A:$A)=LOWER(TRIM($V272)), (Certificate!$D:$D=""TO"") + (Certificate!$D:$D=""HTO"")), """")"),"")</f>
        <v/>
      </c>
      <c r="AI272" s="7"/>
      <c r="AJ272" s="7"/>
      <c r="AK272" s="8" t="str">
        <f ca="1">IFERROR(__xludf.DUMMYFUNCTION("IFERROR(FILTER(Certificate!$B:$B, Certificate!$A:$A=TRIM($V272), Certificate!$D:$D=""D""), """")"),"")</f>
        <v/>
      </c>
      <c r="AL272" s="2"/>
    </row>
    <row r="273" spans="1:38" ht="13" x14ac:dyDescent="0.15">
      <c r="A273" s="2">
        <v>270</v>
      </c>
      <c r="B273" s="3">
        <v>44690</v>
      </c>
      <c r="C273" s="2" t="s">
        <v>956</v>
      </c>
      <c r="D273" s="2" t="s">
        <v>957</v>
      </c>
      <c r="E273" s="2" t="s">
        <v>355</v>
      </c>
      <c r="F273" s="2" t="s">
        <v>1006</v>
      </c>
      <c r="G273" s="2" t="s">
        <v>1007</v>
      </c>
      <c r="H273" s="2" t="s">
        <v>1008</v>
      </c>
      <c r="I273" s="2" t="s">
        <v>1009</v>
      </c>
      <c r="J273" s="2" t="s">
        <v>962</v>
      </c>
      <c r="K273" s="2" t="s">
        <v>1</v>
      </c>
      <c r="M273" s="2" t="s">
        <v>963</v>
      </c>
      <c r="O273" s="2" t="s">
        <v>1010</v>
      </c>
      <c r="P273" s="2">
        <v>8</v>
      </c>
      <c r="Q273" s="2" t="s">
        <v>970</v>
      </c>
      <c r="V273" s="4" t="str">
        <f t="shared" si="1"/>
        <v>Fatih Taş</v>
      </c>
      <c r="W273" s="6">
        <v>0</v>
      </c>
      <c r="X273" s="5">
        <v>0.92449999999999999</v>
      </c>
      <c r="Y273" s="6">
        <v>0</v>
      </c>
      <c r="Z273" s="2" t="s">
        <v>70</v>
      </c>
      <c r="AA273" s="5">
        <v>0.9889</v>
      </c>
      <c r="AB273" s="5"/>
      <c r="AC273" s="5"/>
      <c r="AD273" s="7" t="s">
        <v>102</v>
      </c>
      <c r="AE273" s="21" t="str">
        <f ca="1">IFERROR(__xludf.DUMMYFUNCTION("IFERROR(FILTER(Certificate!$B:$B, LOWER(Certificate!$A:$A)=LOWER(TRIM($V273)), (Certificate!$D:$D=""H"") + (Certificate!$D:$D=""HTO"")), """")"),"2022-AT-C016")</f>
        <v>2022-AT-C016</v>
      </c>
      <c r="AF273" s="7"/>
      <c r="AG273" s="7"/>
      <c r="AH273" s="8" t="str">
        <f ca="1">IFERROR(__xludf.DUMMYFUNCTION("IFERROR(FILTER(Certificate!$B:$B, LOWER(Certificate!$A:$A)=LOWER(TRIM($V273)), (Certificate!$D:$D=""TO"") + (Certificate!$D:$D=""HTO"")), """")"),"")</f>
        <v/>
      </c>
      <c r="AI273" s="7"/>
      <c r="AJ273" s="7"/>
      <c r="AK273" s="8" t="str">
        <f ca="1">IFERROR(__xludf.DUMMYFUNCTION("IFERROR(FILTER(Certificate!$B:$B, Certificate!$A:$A=TRIM($V273), Certificate!$D:$D=""D""), """")"),"")</f>
        <v/>
      </c>
      <c r="AL273" s="2"/>
    </row>
    <row r="274" spans="1:38" ht="13" x14ac:dyDescent="0.15">
      <c r="A274" s="2">
        <v>271</v>
      </c>
      <c r="B274" s="3">
        <v>44690</v>
      </c>
      <c r="C274" s="2" t="s">
        <v>956</v>
      </c>
      <c r="D274" s="2" t="s">
        <v>957</v>
      </c>
      <c r="E274" s="2" t="s">
        <v>355</v>
      </c>
      <c r="F274" s="2" t="s">
        <v>1011</v>
      </c>
      <c r="G274" s="2" t="s">
        <v>1012</v>
      </c>
      <c r="H274" s="2" t="s">
        <v>1013</v>
      </c>
      <c r="I274" s="2" t="s">
        <v>1014</v>
      </c>
      <c r="J274" s="2" t="s">
        <v>1015</v>
      </c>
      <c r="K274" s="2" t="s">
        <v>1</v>
      </c>
      <c r="M274" s="2" t="s">
        <v>1016</v>
      </c>
      <c r="O274" s="2" t="s">
        <v>1017</v>
      </c>
      <c r="P274" s="2">
        <v>9</v>
      </c>
      <c r="Q274" s="2" t="s">
        <v>970</v>
      </c>
      <c r="V274" s="4" t="str">
        <f t="shared" si="1"/>
        <v>Savaş Gökhan Namal</v>
      </c>
      <c r="W274" s="6">
        <v>0</v>
      </c>
      <c r="X274" s="5">
        <v>0.98109999999999997</v>
      </c>
      <c r="Y274" s="6">
        <v>0</v>
      </c>
      <c r="Z274" s="2" t="s">
        <v>70</v>
      </c>
      <c r="AA274" s="5">
        <v>0.77780000000000005</v>
      </c>
      <c r="AB274" s="5"/>
      <c r="AC274" s="5"/>
      <c r="AD274" s="7" t="s">
        <v>102</v>
      </c>
      <c r="AE274" s="21" t="str">
        <f ca="1">IFERROR(__xludf.DUMMYFUNCTION("IFERROR(FILTER(Certificate!$B:$B, LOWER(Certificate!$A:$A)=LOWER(TRIM($V274)), (Certificate!$D:$D=""H"") + (Certificate!$D:$D=""HTO"")), """")"),"2022-AT-C017")</f>
        <v>2022-AT-C017</v>
      </c>
      <c r="AF274" s="7"/>
      <c r="AG274" s="7"/>
      <c r="AH274" s="8" t="str">
        <f ca="1">IFERROR(__xludf.DUMMYFUNCTION("IFERROR(FILTER(Certificate!$B:$B, LOWER(Certificate!$A:$A)=LOWER(TRIM($V274)), (Certificate!$D:$D=""TO"") + (Certificate!$D:$D=""HTO"")), """")"),"")</f>
        <v/>
      </c>
      <c r="AI274" s="7"/>
      <c r="AJ274" s="7"/>
      <c r="AK274" s="8" t="str">
        <f ca="1">IFERROR(__xludf.DUMMYFUNCTION("IFERROR(FILTER(Certificate!$B:$B, Certificate!$A:$A=TRIM($V274), Certificate!$D:$D=""D""), """")"),"")</f>
        <v/>
      </c>
      <c r="AL274" s="2"/>
    </row>
    <row r="275" spans="1:38" ht="13" x14ac:dyDescent="0.15">
      <c r="A275" s="2">
        <v>272</v>
      </c>
      <c r="B275" s="3">
        <v>44690</v>
      </c>
      <c r="C275" s="2" t="s">
        <v>956</v>
      </c>
      <c r="D275" s="2" t="s">
        <v>957</v>
      </c>
      <c r="E275" s="2" t="s">
        <v>355</v>
      </c>
      <c r="F275" s="2" t="s">
        <v>1018</v>
      </c>
      <c r="G275" s="2" t="s">
        <v>1019</v>
      </c>
      <c r="H275" s="2" t="s">
        <v>1020</v>
      </c>
      <c r="I275" s="2" t="s">
        <v>835</v>
      </c>
      <c r="J275" s="2" t="s">
        <v>1015</v>
      </c>
      <c r="K275" s="2" t="s">
        <v>1</v>
      </c>
      <c r="M275" s="2" t="s">
        <v>963</v>
      </c>
      <c r="O275" s="2" t="s">
        <v>1010</v>
      </c>
      <c r="P275" s="2">
        <v>8</v>
      </c>
      <c r="Q275" s="2" t="s">
        <v>970</v>
      </c>
      <c r="V275" s="4" t="str">
        <f t="shared" si="1"/>
        <v>Canan Yılmaz</v>
      </c>
      <c r="W275" s="6">
        <v>0</v>
      </c>
      <c r="X275" s="5">
        <v>0.90569999999999995</v>
      </c>
      <c r="Y275" s="6">
        <v>0</v>
      </c>
      <c r="Z275" s="2" t="s">
        <v>70</v>
      </c>
      <c r="AA275" s="5">
        <v>0.77780000000000005</v>
      </c>
      <c r="AB275" s="5"/>
      <c r="AC275" s="5"/>
      <c r="AD275" s="7" t="s">
        <v>102</v>
      </c>
      <c r="AE275" s="21" t="str">
        <f ca="1">IFERROR(__xludf.DUMMYFUNCTION("IFERROR(FILTER(Certificate!$B:$B, LOWER(Certificate!$A:$A)=LOWER(TRIM($V275)), (Certificate!$D:$D=""H"") + (Certificate!$D:$D=""HTO"")), """")"),"2022-AT-C018")</f>
        <v>2022-AT-C018</v>
      </c>
      <c r="AF275" s="7"/>
      <c r="AG275" s="7"/>
      <c r="AH275" s="8" t="str">
        <f ca="1">IFERROR(__xludf.DUMMYFUNCTION("IFERROR(FILTER(Certificate!$B:$B, LOWER(Certificate!$A:$A)=LOWER(TRIM($V275)), (Certificate!$D:$D=""TO"") + (Certificate!$D:$D=""HTO"")), """")"),"")</f>
        <v/>
      </c>
      <c r="AI275" s="7"/>
      <c r="AJ275" s="7"/>
      <c r="AK275" s="8" t="str">
        <f ca="1">IFERROR(__xludf.DUMMYFUNCTION("IFERROR(FILTER(Certificate!$B:$B, Certificate!$A:$A=TRIM($V275), Certificate!$D:$D=""D""), """")"),"")</f>
        <v/>
      </c>
      <c r="AL275" s="2"/>
    </row>
    <row r="276" spans="1:38" ht="13" x14ac:dyDescent="0.15">
      <c r="A276" s="2">
        <v>273</v>
      </c>
      <c r="B276" s="3">
        <v>44690</v>
      </c>
      <c r="C276" s="2" t="s">
        <v>956</v>
      </c>
      <c r="D276" s="2" t="s">
        <v>957</v>
      </c>
      <c r="E276" s="2" t="s">
        <v>355</v>
      </c>
      <c r="F276" s="2" t="s">
        <v>1021</v>
      </c>
      <c r="G276" s="2" t="s">
        <v>1022</v>
      </c>
      <c r="H276" s="2" t="s">
        <v>1023</v>
      </c>
      <c r="I276" s="2" t="s">
        <v>835</v>
      </c>
      <c r="J276" s="2" t="s">
        <v>1015</v>
      </c>
      <c r="K276" s="2" t="s">
        <v>1</v>
      </c>
      <c r="M276" s="2" t="s">
        <v>963</v>
      </c>
      <c r="O276" s="2" t="s">
        <v>1024</v>
      </c>
      <c r="P276" s="2">
        <v>8</v>
      </c>
      <c r="Q276" s="2" t="s">
        <v>970</v>
      </c>
      <c r="V276" s="4" t="str">
        <f t="shared" si="1"/>
        <v>Hüseyin Seçkin Uzunkaya</v>
      </c>
      <c r="W276" s="6">
        <v>0</v>
      </c>
      <c r="X276" s="5">
        <v>0.88680000000000003</v>
      </c>
      <c r="Y276" s="6">
        <v>0</v>
      </c>
      <c r="Z276" s="2" t="s">
        <v>70</v>
      </c>
      <c r="AA276" s="5">
        <v>0.82220000000000004</v>
      </c>
      <c r="AB276" s="5"/>
      <c r="AC276" s="5"/>
      <c r="AD276" s="7" t="s">
        <v>102</v>
      </c>
      <c r="AE276" s="21" t="str">
        <f ca="1">IFERROR(__xludf.DUMMYFUNCTION("IFERROR(FILTER(Certificate!$B:$B, LOWER(Certificate!$A:$A)=LOWER(TRIM($V276)), (Certificate!$D:$D=""H"") + (Certificate!$D:$D=""HTO"")), """")"),"2022-AT-C019")</f>
        <v>2022-AT-C019</v>
      </c>
      <c r="AF276" s="7"/>
      <c r="AG276" s="7"/>
      <c r="AH276" s="8" t="str">
        <f ca="1">IFERROR(__xludf.DUMMYFUNCTION("IFERROR(FILTER(Certificate!$B:$B, LOWER(Certificate!$A:$A)=LOWER(TRIM($V276)), (Certificate!$D:$D=""TO"") + (Certificate!$D:$D=""HTO"")), """")"),"")</f>
        <v/>
      </c>
      <c r="AI276" s="7"/>
      <c r="AJ276" s="7"/>
      <c r="AK276" s="8" t="str">
        <f ca="1">IFERROR(__xludf.DUMMYFUNCTION("IFERROR(FILTER(Certificate!$B:$B, Certificate!$A:$A=TRIM($V276), Certificate!$D:$D=""D""), """")"),"")</f>
        <v/>
      </c>
      <c r="AL276" s="2"/>
    </row>
    <row r="277" spans="1:38" ht="13" x14ac:dyDescent="0.15">
      <c r="A277" s="2">
        <v>274</v>
      </c>
      <c r="B277" s="3">
        <v>44690</v>
      </c>
      <c r="C277" s="2" t="s">
        <v>956</v>
      </c>
      <c r="D277" s="2" t="s">
        <v>957</v>
      </c>
      <c r="E277" s="2" t="s">
        <v>355</v>
      </c>
      <c r="F277" s="2" t="s">
        <v>1018</v>
      </c>
      <c r="G277" s="2" t="s">
        <v>1012</v>
      </c>
      <c r="H277" s="2" t="s">
        <v>1025</v>
      </c>
      <c r="I277" s="2" t="s">
        <v>835</v>
      </c>
      <c r="J277" s="2" t="s">
        <v>1015</v>
      </c>
      <c r="K277" s="2" t="s">
        <v>1</v>
      </c>
      <c r="M277" s="2" t="s">
        <v>1016</v>
      </c>
      <c r="O277" s="2" t="s">
        <v>980</v>
      </c>
      <c r="P277" s="2">
        <v>8</v>
      </c>
      <c r="Q277" s="2" t="s">
        <v>970</v>
      </c>
      <c r="V277" s="4" t="str">
        <f t="shared" si="1"/>
        <v>Canan Namal</v>
      </c>
      <c r="W277" s="6">
        <v>0</v>
      </c>
      <c r="X277" s="5">
        <v>0.75470000000000004</v>
      </c>
      <c r="Y277" s="5">
        <v>0.96230000000000004</v>
      </c>
      <c r="Z277" s="2" t="s">
        <v>70</v>
      </c>
      <c r="AA277" s="5">
        <v>0.68889999999999996</v>
      </c>
      <c r="AB277" s="5"/>
      <c r="AC277" s="5"/>
      <c r="AD277" s="7" t="s">
        <v>727</v>
      </c>
      <c r="AE277" s="21" t="str">
        <f ca="1">IFERROR(__xludf.DUMMYFUNCTION("IFERROR(FILTER(Certificate!$B:$B, LOWER(Certificate!$A:$A)=LOWER(TRIM($V277)), (Certificate!$D:$D=""H"") + (Certificate!$D:$D=""HTO"")), """")"),"")</f>
        <v/>
      </c>
      <c r="AF277" s="7"/>
      <c r="AG277" s="7"/>
      <c r="AH277" s="8" t="str">
        <f ca="1">IFERROR(__xludf.DUMMYFUNCTION("IFERROR(FILTER(Certificate!$B:$B, LOWER(Certificate!$A:$A)=LOWER(TRIM($V277)), (Certificate!$D:$D=""TO"") + (Certificate!$D:$D=""HTO"")), """")"),"")</f>
        <v/>
      </c>
      <c r="AI277" s="7"/>
      <c r="AJ277" s="7"/>
      <c r="AK277" s="8" t="str">
        <f ca="1">IFERROR(__xludf.DUMMYFUNCTION("IFERROR(FILTER(Certificate!$B:$B, Certificate!$A:$A=TRIM($V277), Certificate!$D:$D=""D""), """")"),"")</f>
        <v/>
      </c>
      <c r="AL277" s="2"/>
    </row>
    <row r="278" spans="1:38" ht="13" x14ac:dyDescent="0.15">
      <c r="A278" s="2">
        <v>275</v>
      </c>
      <c r="B278" s="3">
        <v>44690</v>
      </c>
      <c r="C278" s="2" t="s">
        <v>956</v>
      </c>
      <c r="D278" s="2" t="s">
        <v>957</v>
      </c>
      <c r="E278" s="2" t="s">
        <v>355</v>
      </c>
      <c r="F278" s="2" t="s">
        <v>934</v>
      </c>
      <c r="G278" s="2" t="s">
        <v>1026</v>
      </c>
      <c r="H278" s="2" t="s">
        <v>1027</v>
      </c>
      <c r="I278" s="2" t="s">
        <v>1014</v>
      </c>
      <c r="J278" s="2" t="s">
        <v>1028</v>
      </c>
      <c r="K278" s="2" t="s">
        <v>1</v>
      </c>
      <c r="M278" s="2" t="s">
        <v>963</v>
      </c>
      <c r="O278" s="2" t="s">
        <v>1029</v>
      </c>
      <c r="P278" s="2">
        <v>8</v>
      </c>
      <c r="Q278" s="2" t="s">
        <v>970</v>
      </c>
      <c r="V278" s="4" t="str">
        <f t="shared" si="1"/>
        <v>Ali Ağaoğlu</v>
      </c>
      <c r="W278" s="6">
        <v>0</v>
      </c>
      <c r="X278" s="5">
        <v>0.81130000000000002</v>
      </c>
      <c r="Y278" s="5">
        <v>0.92449999999999999</v>
      </c>
      <c r="Z278" s="2" t="s">
        <v>70</v>
      </c>
      <c r="AA278" s="5">
        <v>0.75560000000000005</v>
      </c>
      <c r="AB278" s="5"/>
      <c r="AC278" s="5"/>
      <c r="AD278" s="9" t="s">
        <v>727</v>
      </c>
      <c r="AE278" s="21" t="str">
        <f ca="1">IFERROR(__xludf.DUMMYFUNCTION("IFERROR(FILTER(Certificate!$B:$B, LOWER(Certificate!$A:$A)=LOWER(TRIM($V278)), (Certificate!$D:$D=""H"") + (Certificate!$D:$D=""HTO"")), """")"),"2022-AT-C022")</f>
        <v>2022-AT-C022</v>
      </c>
      <c r="AF278" s="7"/>
      <c r="AG278" s="7"/>
      <c r="AH278" s="8" t="str">
        <f ca="1">IFERROR(__xludf.DUMMYFUNCTION("IFERROR(FILTER(Certificate!$B:$B, LOWER(Certificate!$A:$A)=LOWER(TRIM($V278)), (Certificate!$D:$D=""TO"") + (Certificate!$D:$D=""HTO"")), """")"),"")</f>
        <v/>
      </c>
      <c r="AI278" s="7"/>
      <c r="AJ278" s="7"/>
      <c r="AK278" s="8" t="str">
        <f ca="1">IFERROR(__xludf.DUMMYFUNCTION("IFERROR(FILTER(Certificate!$B:$B, Certificate!$A:$A=TRIM($V278), Certificate!$D:$D=""D""), """")"),"")</f>
        <v/>
      </c>
      <c r="AL278" s="2"/>
    </row>
    <row r="279" spans="1:38" ht="13" x14ac:dyDescent="0.15">
      <c r="A279" s="2">
        <v>276</v>
      </c>
      <c r="B279" s="3">
        <v>44690</v>
      </c>
      <c r="C279" s="2" t="s">
        <v>956</v>
      </c>
      <c r="D279" s="2" t="s">
        <v>957</v>
      </c>
      <c r="E279" s="2" t="s">
        <v>355</v>
      </c>
      <c r="F279" s="2" t="s">
        <v>1030</v>
      </c>
      <c r="G279" s="2" t="s">
        <v>1026</v>
      </c>
      <c r="H279" s="2" t="s">
        <v>1031</v>
      </c>
      <c r="I279" s="2" t="s">
        <v>1032</v>
      </c>
      <c r="J279" s="2" t="s">
        <v>1028</v>
      </c>
      <c r="K279" s="2" t="s">
        <v>1</v>
      </c>
      <c r="M279" s="2" t="s">
        <v>963</v>
      </c>
      <c r="O279" s="2" t="s">
        <v>1024</v>
      </c>
      <c r="P279" s="2">
        <v>8</v>
      </c>
      <c r="Q279" s="2" t="s">
        <v>970</v>
      </c>
      <c r="V279" s="4" t="str">
        <f t="shared" si="1"/>
        <v>Gülsaran Ağaoğlu</v>
      </c>
      <c r="W279" s="6">
        <v>0</v>
      </c>
      <c r="X279" s="5">
        <v>0.94340000000000002</v>
      </c>
      <c r="Y279" s="6">
        <v>0</v>
      </c>
      <c r="Z279" s="2" t="s">
        <v>70</v>
      </c>
      <c r="AA279" s="5">
        <v>0.7389</v>
      </c>
      <c r="AB279" s="5"/>
      <c r="AC279" s="5"/>
      <c r="AD279" s="7" t="s">
        <v>727</v>
      </c>
      <c r="AE279" s="21" t="str">
        <f ca="1">IFERROR(__xludf.DUMMYFUNCTION("IFERROR(FILTER(Certificate!$B:$B, LOWER(Certificate!$A:$A)=LOWER(TRIM($V279)), (Certificate!$D:$D=""H"") + (Certificate!$D:$D=""HTO"")), """")"),"")</f>
        <v/>
      </c>
      <c r="AF279" s="7"/>
      <c r="AG279" s="7"/>
      <c r="AH279" s="8" t="str">
        <f ca="1">IFERROR(__xludf.DUMMYFUNCTION("IFERROR(FILTER(Certificate!$B:$B, LOWER(Certificate!$A:$A)=LOWER(TRIM($V279)), (Certificate!$D:$D=""TO"") + (Certificate!$D:$D=""HTO"")), """")"),"")</f>
        <v/>
      </c>
      <c r="AI279" s="7"/>
      <c r="AJ279" s="7"/>
      <c r="AK279" s="8" t="str">
        <f ca="1">IFERROR(__xludf.DUMMYFUNCTION("IFERROR(FILTER(Certificate!$B:$B, Certificate!$A:$A=TRIM($V279), Certificate!$D:$D=""D""), """")"),"")</f>
        <v/>
      </c>
      <c r="AL279" s="2"/>
    </row>
    <row r="280" spans="1:38" ht="13" x14ac:dyDescent="0.15">
      <c r="A280" s="2">
        <v>277</v>
      </c>
      <c r="B280" s="3">
        <v>44690</v>
      </c>
      <c r="C280" s="2" t="s">
        <v>956</v>
      </c>
      <c r="D280" s="2" t="s">
        <v>957</v>
      </c>
      <c r="E280" s="2" t="s">
        <v>355</v>
      </c>
      <c r="F280" s="2" t="s">
        <v>1033</v>
      </c>
      <c r="G280" s="2" t="s">
        <v>1034</v>
      </c>
      <c r="H280" s="2" t="s">
        <v>1035</v>
      </c>
      <c r="I280" s="2" t="s">
        <v>835</v>
      </c>
      <c r="J280" s="2" t="s">
        <v>1028</v>
      </c>
      <c r="K280" s="2" t="s">
        <v>1</v>
      </c>
      <c r="M280" s="2" t="s">
        <v>963</v>
      </c>
      <c r="O280" s="2" t="s">
        <v>1036</v>
      </c>
      <c r="P280" s="2">
        <v>8</v>
      </c>
      <c r="Q280" s="2" t="s">
        <v>970</v>
      </c>
      <c r="V280" s="4" t="str">
        <f t="shared" si="1"/>
        <v>Ayça Cilo</v>
      </c>
      <c r="W280" s="6">
        <v>0</v>
      </c>
      <c r="X280" s="5">
        <v>0.96230000000000004</v>
      </c>
      <c r="Y280" s="6">
        <v>0</v>
      </c>
      <c r="Z280" s="2" t="s">
        <v>70</v>
      </c>
      <c r="AA280" s="5">
        <v>0.7389</v>
      </c>
      <c r="AB280" s="5"/>
      <c r="AC280" s="5"/>
      <c r="AD280" s="9" t="s">
        <v>727</v>
      </c>
      <c r="AE280" s="21" t="str">
        <f ca="1">IFERROR(__xludf.DUMMYFUNCTION("IFERROR(FILTER(Certificate!$B:$B, LOWER(Certificate!$A:$A)=LOWER(TRIM($V280)), (Certificate!$D:$D=""H"") + (Certificate!$D:$D=""HTO"")), """")"),"2023-AT-C106")</f>
        <v>2023-AT-C106</v>
      </c>
      <c r="AF280" s="7"/>
      <c r="AG280" s="7"/>
      <c r="AH280" s="8" t="str">
        <f ca="1">IFERROR(__xludf.DUMMYFUNCTION("IFERROR(FILTER(Certificate!$B:$B, LOWER(Certificate!$A:$A)=LOWER(TRIM($V280)), (Certificate!$D:$D=""TO"") + (Certificate!$D:$D=""HTO"")), """")"),"")</f>
        <v/>
      </c>
      <c r="AI280" s="7"/>
      <c r="AJ280" s="7"/>
      <c r="AK280" s="8" t="str">
        <f ca="1">IFERROR(__xludf.DUMMYFUNCTION("IFERROR(FILTER(Certificate!$B:$B, Certificate!$A:$A=TRIM($V280), Certificate!$D:$D=""D""), """")"),"")</f>
        <v/>
      </c>
      <c r="AL280" s="2"/>
    </row>
    <row r="281" spans="1:38" ht="13" x14ac:dyDescent="0.15">
      <c r="A281" s="2">
        <v>278</v>
      </c>
      <c r="B281" s="3">
        <v>44690</v>
      </c>
      <c r="C281" s="2" t="s">
        <v>956</v>
      </c>
      <c r="D281" s="2" t="s">
        <v>957</v>
      </c>
      <c r="E281" s="2" t="s">
        <v>355</v>
      </c>
      <c r="F281" s="2" t="s">
        <v>1037</v>
      </c>
      <c r="G281" s="2" t="s">
        <v>1038</v>
      </c>
      <c r="H281" s="2" t="s">
        <v>1039</v>
      </c>
      <c r="I281" s="2" t="s">
        <v>835</v>
      </c>
      <c r="J281" s="2" t="s">
        <v>1028</v>
      </c>
      <c r="K281" s="2" t="s">
        <v>1</v>
      </c>
      <c r="M281" s="2" t="s">
        <v>963</v>
      </c>
      <c r="O281" s="2" t="s">
        <v>1040</v>
      </c>
      <c r="P281" s="2">
        <v>8</v>
      </c>
      <c r="Q281" s="2" t="s">
        <v>970</v>
      </c>
      <c r="V281" s="4" t="str">
        <f t="shared" si="1"/>
        <v>Zübeyda Seda Doğuş</v>
      </c>
      <c r="W281" s="6">
        <v>0</v>
      </c>
      <c r="X281" s="5">
        <v>0.91510000000000002</v>
      </c>
      <c r="Y281" s="6">
        <v>0</v>
      </c>
      <c r="Z281" s="2" t="s">
        <v>70</v>
      </c>
      <c r="AA281" s="5">
        <v>0.7278</v>
      </c>
      <c r="AB281" s="5"/>
      <c r="AC281" s="5"/>
      <c r="AD281" s="7" t="s">
        <v>727</v>
      </c>
      <c r="AE281" s="21" t="str">
        <f ca="1">IFERROR(__xludf.DUMMYFUNCTION("IFERROR(FILTER(Certificate!$B:$B, LOWER(Certificate!$A:$A)=LOWER(TRIM($V281)), (Certificate!$D:$D=""H"") + (Certificate!$D:$D=""HTO"")), """")"),"")</f>
        <v/>
      </c>
      <c r="AF281" s="7"/>
      <c r="AG281" s="7"/>
      <c r="AH281" s="8" t="str">
        <f ca="1">IFERROR(__xludf.DUMMYFUNCTION("IFERROR(FILTER(Certificate!$B:$B, LOWER(Certificate!$A:$A)=LOWER(TRIM($V281)), (Certificate!$D:$D=""TO"") + (Certificate!$D:$D=""HTO"")), """")"),"")</f>
        <v/>
      </c>
      <c r="AI281" s="7"/>
      <c r="AJ281" s="7"/>
      <c r="AK281" s="8" t="str">
        <f ca="1">IFERROR(__xludf.DUMMYFUNCTION("IFERROR(FILTER(Certificate!$B:$B, Certificate!$A:$A=TRIM($V281), Certificate!$D:$D=""D""), """")"),"")</f>
        <v/>
      </c>
      <c r="AL281" s="2"/>
    </row>
    <row r="282" spans="1:38" ht="13" x14ac:dyDescent="0.15">
      <c r="A282" s="2">
        <v>279</v>
      </c>
      <c r="B282" s="3">
        <v>44690</v>
      </c>
      <c r="C282" s="2" t="s">
        <v>956</v>
      </c>
      <c r="D282" s="2" t="s">
        <v>957</v>
      </c>
      <c r="E282" s="2" t="s">
        <v>355</v>
      </c>
      <c r="F282" s="2" t="s">
        <v>1041</v>
      </c>
      <c r="G282" s="2" t="s">
        <v>1042</v>
      </c>
      <c r="H282" s="2" t="s">
        <v>1043</v>
      </c>
      <c r="I282" s="2" t="s">
        <v>835</v>
      </c>
      <c r="J282" s="2" t="s">
        <v>1028</v>
      </c>
      <c r="K282" s="2" t="s">
        <v>1</v>
      </c>
      <c r="M282" s="2" t="s">
        <v>963</v>
      </c>
      <c r="O282" s="2" t="s">
        <v>1024</v>
      </c>
      <c r="P282" s="2">
        <v>8</v>
      </c>
      <c r="Q282" s="2" t="s">
        <v>970</v>
      </c>
      <c r="V282" s="4" t="str">
        <f t="shared" si="1"/>
        <v>Haşan Daş</v>
      </c>
      <c r="W282" s="6">
        <v>0</v>
      </c>
      <c r="X282" s="5">
        <v>0.90569999999999995</v>
      </c>
      <c r="Y282" s="6">
        <v>0</v>
      </c>
      <c r="Z282" s="2" t="s">
        <v>70</v>
      </c>
      <c r="AA282" s="5">
        <v>0.76670000000000005</v>
      </c>
      <c r="AB282" s="5"/>
      <c r="AC282" s="5"/>
      <c r="AD282" s="7" t="s">
        <v>102</v>
      </c>
      <c r="AE282" s="21" t="str">
        <f ca="1">IFERROR(__xludf.DUMMYFUNCTION("IFERROR(FILTER(Certificate!$B:$B, LOWER(Certificate!$A:$A)=LOWER(TRIM($V282)), (Certificate!$D:$D=""H"") + (Certificate!$D:$D=""HTO"")), """")"),"2022-AT-C020")</f>
        <v>2022-AT-C020</v>
      </c>
      <c r="AF282" s="7"/>
      <c r="AG282" s="7"/>
      <c r="AH282" s="8" t="str">
        <f ca="1">IFERROR(__xludf.DUMMYFUNCTION("IFERROR(FILTER(Certificate!$B:$B, LOWER(Certificate!$A:$A)=LOWER(TRIM($V282)), (Certificate!$D:$D=""TO"") + (Certificate!$D:$D=""HTO"")), """")"),"")</f>
        <v/>
      </c>
      <c r="AI282" s="7"/>
      <c r="AJ282" s="7"/>
      <c r="AK282" s="8" t="str">
        <f ca="1">IFERROR(__xludf.DUMMYFUNCTION("IFERROR(FILTER(Certificate!$B:$B, Certificate!$A:$A=TRIM($V282), Certificate!$D:$D=""D""), """")"),"")</f>
        <v/>
      </c>
      <c r="AL282" s="2"/>
    </row>
    <row r="283" spans="1:38" ht="13" x14ac:dyDescent="0.15">
      <c r="A283" s="2">
        <v>280</v>
      </c>
      <c r="B283" s="3">
        <v>44690</v>
      </c>
      <c r="C283" s="2" t="s">
        <v>956</v>
      </c>
      <c r="D283" s="2" t="s">
        <v>957</v>
      </c>
      <c r="E283" s="2" t="s">
        <v>355</v>
      </c>
      <c r="F283" s="2" t="s">
        <v>1044</v>
      </c>
      <c r="G283" s="2" t="s">
        <v>1045</v>
      </c>
      <c r="H283" s="2" t="s">
        <v>1046</v>
      </c>
      <c r="I283" s="2" t="s">
        <v>835</v>
      </c>
      <c r="J283" s="2" t="s">
        <v>1028</v>
      </c>
      <c r="K283" s="2" t="s">
        <v>1</v>
      </c>
      <c r="M283" s="2" t="s">
        <v>1047</v>
      </c>
      <c r="O283" s="2" t="s">
        <v>1024</v>
      </c>
      <c r="P283" s="2">
        <v>9</v>
      </c>
      <c r="Q283" s="2" t="s">
        <v>970</v>
      </c>
      <c r="V283" s="4" t="str">
        <f t="shared" si="1"/>
        <v>Hakan Saltık</v>
      </c>
      <c r="W283" s="6">
        <v>0</v>
      </c>
      <c r="X283" s="5">
        <v>0.62260000000000004</v>
      </c>
      <c r="Y283" s="5">
        <v>0.92449999999999999</v>
      </c>
      <c r="Z283" s="2" t="s">
        <v>70</v>
      </c>
      <c r="AA283" s="5">
        <v>0.76670000000000005</v>
      </c>
      <c r="AB283" s="5"/>
      <c r="AC283" s="5"/>
      <c r="AD283" s="7" t="s">
        <v>102</v>
      </c>
      <c r="AE283" s="21" t="str">
        <f ca="1">IFERROR(__xludf.DUMMYFUNCTION("IFERROR(FILTER(Certificate!$B:$B, LOWER(Certificate!$A:$A)=LOWER(TRIM($V283)), (Certificate!$D:$D=""H"") + (Certificate!$D:$D=""HTO"")), """")"),"2022-AT-C052")</f>
        <v>2022-AT-C052</v>
      </c>
      <c r="AF283" s="7"/>
      <c r="AG283" s="7"/>
      <c r="AH283" s="8" t="str">
        <f ca="1">IFERROR(__xludf.DUMMYFUNCTION("IFERROR(FILTER(Certificate!$B:$B, LOWER(Certificate!$A:$A)=LOWER(TRIM($V283)), (Certificate!$D:$D=""TO"") + (Certificate!$D:$D=""HTO"")), """")"),"")</f>
        <v/>
      </c>
      <c r="AI283" s="7"/>
      <c r="AJ283" s="7"/>
      <c r="AK283" s="8" t="str">
        <f ca="1">IFERROR(__xludf.DUMMYFUNCTION("IFERROR(FILTER(Certificate!$B:$B, Certificate!$A:$A=TRIM($V283), Certificate!$D:$D=""D""), """")"),"")</f>
        <v/>
      </c>
      <c r="AL283" s="2"/>
    </row>
    <row r="284" spans="1:38" ht="13" x14ac:dyDescent="0.15">
      <c r="A284" s="2">
        <v>281</v>
      </c>
      <c r="B284" s="3">
        <v>44734</v>
      </c>
      <c r="C284" s="2" t="s">
        <v>1048</v>
      </c>
      <c r="D284" s="2" t="s">
        <v>1049</v>
      </c>
      <c r="E284" s="2" t="s">
        <v>713</v>
      </c>
      <c r="F284" s="2" t="s">
        <v>1050</v>
      </c>
      <c r="G284" s="2" t="s">
        <v>1051</v>
      </c>
      <c r="H284" s="2" t="s">
        <v>1052</v>
      </c>
      <c r="I284" s="2" t="s">
        <v>1053</v>
      </c>
      <c r="J284" s="2" t="s">
        <v>314</v>
      </c>
      <c r="K284" s="2" t="s">
        <v>2</v>
      </c>
      <c r="M284" s="2" t="s">
        <v>374</v>
      </c>
      <c r="V284" s="4" t="str">
        <f t="shared" si="1"/>
        <v>Diego De Santis</v>
      </c>
      <c r="W284" s="6">
        <v>0</v>
      </c>
      <c r="X284" s="5">
        <v>0.90569999999999995</v>
      </c>
      <c r="Y284" s="6">
        <v>0</v>
      </c>
      <c r="Z284" s="2" t="s">
        <v>70</v>
      </c>
      <c r="AA284" s="5">
        <v>1.675</v>
      </c>
      <c r="AB284" s="5">
        <v>1.75</v>
      </c>
      <c r="AC284" s="5">
        <v>0.81669999999999998</v>
      </c>
      <c r="AD284" s="7" t="s">
        <v>102</v>
      </c>
      <c r="AE284" s="22" t="str">
        <f ca="1">IFERROR(__xludf.DUMMYFUNCTION("IFERROR(FILTER(Certificate!$B:$B, LOWER(Certificate!$A:$A)=LOWER(TRIM($V284)), (Certificate!$D:$D=""H"") + (Certificate!$D:$D=""HTO"")), """")"),"2022-AT-C064")</f>
        <v>2022-AT-C064</v>
      </c>
      <c r="AF284" s="7"/>
      <c r="AG284" s="7" t="s">
        <v>103</v>
      </c>
      <c r="AH284" s="8" t="str">
        <f ca="1">IFERROR(__xludf.DUMMYFUNCTION("IFERROR(FILTER(Certificate!$B:$B, LOWER(Certificate!$A:$A)=LOWER(TRIM($V284)), (Certificate!$D:$D=""TO"") + (Certificate!$D:$D=""HTO"")), """")"),"2022-AT-C064")</f>
        <v>2022-AT-C064</v>
      </c>
      <c r="AI284" s="7"/>
      <c r="AJ284" s="7" t="s">
        <v>216</v>
      </c>
      <c r="AK284" s="8" t="str">
        <f ca="1">IFERROR(__xludf.DUMMYFUNCTION("IFERROR(FILTER(Certificate!$B:$B, Certificate!$A:$A=TRIM($V284), Certificate!$D:$D=""D""), """")"),"2022-AT-C027")</f>
        <v>2022-AT-C027</v>
      </c>
      <c r="AL284" s="2"/>
    </row>
    <row r="285" spans="1:38" ht="13" x14ac:dyDescent="0.15">
      <c r="A285" s="2">
        <v>282</v>
      </c>
      <c r="B285" s="3">
        <v>44734</v>
      </c>
      <c r="C285" s="2" t="s">
        <v>1048</v>
      </c>
      <c r="D285" s="2" t="s">
        <v>1049</v>
      </c>
      <c r="E285" s="2" t="s">
        <v>713</v>
      </c>
      <c r="F285" s="2" t="s">
        <v>315</v>
      </c>
      <c r="G285" s="2" t="s">
        <v>1054</v>
      </c>
      <c r="H285" s="2" t="s">
        <v>1055</v>
      </c>
      <c r="I285" s="2" t="s">
        <v>1056</v>
      </c>
      <c r="J285" s="2" t="s">
        <v>314</v>
      </c>
      <c r="K285" s="2" t="s">
        <v>2</v>
      </c>
      <c r="M285" s="2" t="s">
        <v>374</v>
      </c>
      <c r="V285" s="4" t="str">
        <f t="shared" si="1"/>
        <v>Daniele Candreva</v>
      </c>
      <c r="W285" s="6">
        <v>0</v>
      </c>
      <c r="X285" s="5">
        <v>0.81130000000000002</v>
      </c>
      <c r="Y285" s="5">
        <v>0.96230000000000004</v>
      </c>
      <c r="Z285" s="2" t="s">
        <v>70</v>
      </c>
      <c r="AA285" s="5">
        <v>1.7583</v>
      </c>
      <c r="AB285" s="5">
        <v>0.7833</v>
      </c>
      <c r="AC285" s="5">
        <v>0.82499999999999996</v>
      </c>
      <c r="AD285" s="7" t="s">
        <v>102</v>
      </c>
      <c r="AE285" s="21" t="str">
        <f ca="1">IFERROR(__xludf.DUMMYFUNCTION("IFERROR(FILTER(Certificate!$B:$B, LOWER(Certificate!$A:$A)=LOWER(TRIM($V285)), (Certificate!$D:$D=""H"") + (Certificate!$D:$D=""HTO"")), """")"),"2022-AT-C050")</f>
        <v>2022-AT-C050</v>
      </c>
      <c r="AF285" s="7"/>
      <c r="AG285" s="7" t="s">
        <v>103</v>
      </c>
      <c r="AH285" s="8" t="str">
        <f ca="1">IFERROR(__xludf.DUMMYFUNCTION("IFERROR(FILTER(Certificate!$B:$B, LOWER(Certificate!$A:$A)=LOWER(TRIM($V285)), (Certificate!$D:$D=""TO"") + (Certificate!$D:$D=""HTO"")), """")"),"2022-AT-C050")</f>
        <v>2022-AT-C050</v>
      </c>
      <c r="AI285" s="7"/>
      <c r="AJ285" s="7" t="s">
        <v>216</v>
      </c>
      <c r="AK285" s="8" t="str">
        <f ca="1">IFERROR(__xludf.DUMMYFUNCTION("IFERROR(FILTER(Certificate!$B:$B, Certificate!$A:$A=TRIM($V285), Certificate!$D:$D=""D""), """")"),"2022-AT-C051")</f>
        <v>2022-AT-C051</v>
      </c>
      <c r="AL285" s="2"/>
    </row>
    <row r="286" spans="1:38" ht="13" x14ac:dyDescent="0.15">
      <c r="A286" s="2">
        <v>283</v>
      </c>
      <c r="B286" s="3">
        <v>44760</v>
      </c>
      <c r="C286" s="2" t="s">
        <v>1057</v>
      </c>
      <c r="D286" s="2" t="s">
        <v>1058</v>
      </c>
      <c r="E286" s="2" t="s">
        <v>771</v>
      </c>
      <c r="F286" s="2" t="s">
        <v>1059</v>
      </c>
      <c r="G286" s="2" t="s">
        <v>1060</v>
      </c>
      <c r="H286" s="2" t="s">
        <v>1061</v>
      </c>
      <c r="I286" s="2" t="s">
        <v>1062</v>
      </c>
      <c r="J286" s="2" t="s">
        <v>293</v>
      </c>
      <c r="K286" s="2" t="s">
        <v>1</v>
      </c>
      <c r="M286" s="2" t="s">
        <v>1063</v>
      </c>
      <c r="N286" s="2" t="s">
        <v>1064</v>
      </c>
      <c r="O286" s="2">
        <v>3</v>
      </c>
      <c r="P286" s="2">
        <v>8</v>
      </c>
      <c r="Q286" s="2">
        <v>0</v>
      </c>
      <c r="R286" s="2" t="s">
        <v>1065</v>
      </c>
      <c r="U286" s="2" t="s">
        <v>1066</v>
      </c>
      <c r="V286" s="4" t="str">
        <f t="shared" si="1"/>
        <v>ALPER DEVECİ</v>
      </c>
      <c r="W286" s="6">
        <v>0</v>
      </c>
      <c r="X286" s="5">
        <v>0.83960000000000001</v>
      </c>
      <c r="Y286" s="6">
        <v>1</v>
      </c>
      <c r="Z286" s="2" t="s">
        <v>70</v>
      </c>
      <c r="AA286" s="5">
        <v>0.97499999999999998</v>
      </c>
      <c r="AB286" s="5"/>
      <c r="AC286" s="5"/>
      <c r="AD286" s="7" t="s">
        <v>102</v>
      </c>
      <c r="AE286" s="21" t="str">
        <f ca="1">IFERROR(__xludf.DUMMYFUNCTION("IFERROR(FILTER(Certificate!$B:$B, LOWER(Certificate!$A:$A)=LOWER(TRIM($V286)), (Certificate!$D:$D=""H"") + (Certificate!$D:$D=""HTO"")), """")"),"2022-AT-C029")</f>
        <v>2022-AT-C029</v>
      </c>
      <c r="AF286" s="7"/>
      <c r="AG286" s="7" t="s">
        <v>72</v>
      </c>
      <c r="AH286" s="8" t="str">
        <f ca="1">IFERROR(__xludf.DUMMYFUNCTION("IFERROR(FILTER(Certificate!$B:$B, LOWER(Certificate!$A:$A)=LOWER(TRIM($V286)), (Certificate!$D:$D=""TO"") + (Certificate!$D:$D=""HTO"")), """")"),"")</f>
        <v/>
      </c>
      <c r="AI286" s="7"/>
      <c r="AJ286" s="7"/>
      <c r="AK286" s="8" t="str">
        <f ca="1">IFERROR(__xludf.DUMMYFUNCTION("IFERROR(FILTER(Certificate!$B:$B, Certificate!$A:$A=TRIM($V286), Certificate!$D:$D=""D""), """")"),"")</f>
        <v/>
      </c>
      <c r="AL286" s="2"/>
    </row>
    <row r="287" spans="1:38" ht="13" x14ac:dyDescent="0.15">
      <c r="A287" s="2">
        <v>284</v>
      </c>
      <c r="B287" s="3">
        <v>44760</v>
      </c>
      <c r="C287" s="2" t="s">
        <v>1057</v>
      </c>
      <c r="D287" s="2" t="s">
        <v>1058</v>
      </c>
      <c r="E287" s="2" t="s">
        <v>771</v>
      </c>
      <c r="F287" s="2" t="s">
        <v>1067</v>
      </c>
      <c r="G287" s="2" t="s">
        <v>1068</v>
      </c>
      <c r="H287" s="2" t="s">
        <v>1069</v>
      </c>
      <c r="I287" s="2" t="s">
        <v>1070</v>
      </c>
      <c r="J287" s="2" t="s">
        <v>293</v>
      </c>
      <c r="K287" s="2" t="s">
        <v>1</v>
      </c>
      <c r="M287" s="2" t="s">
        <v>963</v>
      </c>
      <c r="N287" s="2" t="s">
        <v>1064</v>
      </c>
      <c r="O287" s="2">
        <v>16</v>
      </c>
      <c r="P287" s="2">
        <v>6</v>
      </c>
      <c r="Q287" s="2">
        <v>0</v>
      </c>
      <c r="R287" s="2" t="s">
        <v>1065</v>
      </c>
      <c r="S287" s="2" t="s">
        <v>1065</v>
      </c>
      <c r="T287" s="2" t="s">
        <v>1065</v>
      </c>
      <c r="U287" s="2" t="s">
        <v>1071</v>
      </c>
      <c r="V287" s="4" t="str">
        <f t="shared" si="1"/>
        <v>AYLA BİLGİN</v>
      </c>
      <c r="W287" s="6">
        <v>0</v>
      </c>
      <c r="X287" s="5">
        <v>0.81130000000000002</v>
      </c>
      <c r="Y287" s="6">
        <v>1</v>
      </c>
      <c r="Z287" s="2" t="s">
        <v>70</v>
      </c>
      <c r="AA287" s="5">
        <v>0.83330000000000004</v>
      </c>
      <c r="AB287" s="5"/>
      <c r="AC287" s="5"/>
      <c r="AD287" s="7" t="s">
        <v>102</v>
      </c>
      <c r="AE287" s="21" t="str">
        <f ca="1">IFERROR(__xludf.DUMMYFUNCTION("IFERROR(FILTER(Certificate!$B:$B, LOWER(Certificate!$A:$A)=LOWER(TRIM($V287)), (Certificate!$D:$D=""H"") + (Certificate!$D:$D=""HTO"")), """")"),"")</f>
        <v/>
      </c>
      <c r="AF287" s="7"/>
      <c r="AG287" s="7" t="s">
        <v>72</v>
      </c>
      <c r="AH287" s="8" t="str">
        <f ca="1">IFERROR(__xludf.DUMMYFUNCTION("IFERROR(FILTER(Certificate!$B:$B, LOWER(Certificate!$A:$A)=LOWER(TRIM($V287)), (Certificate!$D:$D=""TO"") + (Certificate!$D:$D=""HTO"")), """")"),"")</f>
        <v/>
      </c>
      <c r="AI287" s="7"/>
      <c r="AJ287" s="7"/>
      <c r="AK287" s="8" t="str">
        <f ca="1">IFERROR(__xludf.DUMMYFUNCTION("IFERROR(FILTER(Certificate!$B:$B, Certificate!$A:$A=TRIM($V287), Certificate!$D:$D=""D""), """")"),"")</f>
        <v/>
      </c>
      <c r="AL287" s="2"/>
    </row>
    <row r="288" spans="1:38" ht="13" x14ac:dyDescent="0.15">
      <c r="A288" s="2">
        <v>285</v>
      </c>
      <c r="B288" s="3">
        <v>44760</v>
      </c>
      <c r="C288" s="2" t="s">
        <v>1057</v>
      </c>
      <c r="D288" s="2" t="s">
        <v>1058</v>
      </c>
      <c r="E288" s="2" t="s">
        <v>771</v>
      </c>
      <c r="F288" s="2" t="s">
        <v>1072</v>
      </c>
      <c r="G288" s="2" t="s">
        <v>1073</v>
      </c>
      <c r="H288" s="2" t="s">
        <v>1074</v>
      </c>
      <c r="I288" s="2" t="s">
        <v>1062</v>
      </c>
      <c r="J288" s="2" t="s">
        <v>293</v>
      </c>
      <c r="K288" s="2" t="s">
        <v>1</v>
      </c>
      <c r="M288" s="2" t="s">
        <v>1063</v>
      </c>
      <c r="N288" s="2" t="s">
        <v>1064</v>
      </c>
      <c r="O288" s="2">
        <v>3</v>
      </c>
      <c r="P288" s="2">
        <v>8</v>
      </c>
      <c r="Q288" s="2">
        <v>8</v>
      </c>
      <c r="R288" s="2" t="s">
        <v>1065</v>
      </c>
      <c r="U288" s="2" t="s">
        <v>1066</v>
      </c>
      <c r="V288" s="4" t="str">
        <f t="shared" si="1"/>
        <v>BURCU TERZİOĞLU</v>
      </c>
      <c r="W288" s="6">
        <v>0</v>
      </c>
      <c r="X288" s="5">
        <v>0.96230000000000004</v>
      </c>
      <c r="Y288" s="6">
        <v>0</v>
      </c>
      <c r="Z288" s="2" t="s">
        <v>70</v>
      </c>
      <c r="AA288" s="5">
        <v>0.81669999999999998</v>
      </c>
      <c r="AB288" s="5"/>
      <c r="AC288" s="5"/>
      <c r="AD288" s="7" t="s">
        <v>102</v>
      </c>
      <c r="AE288" s="21" t="str">
        <f ca="1">IFERROR(__xludf.DUMMYFUNCTION("IFERROR(FILTER(Certificate!$B:$B, LOWER(Certificate!$A:$A)=LOWER(TRIM($V288)), (Certificate!$D:$D=""H"") + (Certificate!$D:$D=""HTO"")), """")"),"")</f>
        <v/>
      </c>
      <c r="AF288" s="7"/>
      <c r="AG288" s="7" t="s">
        <v>72</v>
      </c>
      <c r="AH288" s="8" t="str">
        <f ca="1">IFERROR(__xludf.DUMMYFUNCTION("IFERROR(FILTER(Certificate!$B:$B, LOWER(Certificate!$A:$A)=LOWER(TRIM($V288)), (Certificate!$D:$D=""TO"") + (Certificate!$D:$D=""HTO"")), """")"),"")</f>
        <v/>
      </c>
      <c r="AI288" s="7"/>
      <c r="AJ288" s="7"/>
      <c r="AK288" s="8" t="str">
        <f ca="1">IFERROR(__xludf.DUMMYFUNCTION("IFERROR(FILTER(Certificate!$B:$B, Certificate!$A:$A=TRIM($V288), Certificate!$D:$D=""D""), """")"),"")</f>
        <v/>
      </c>
      <c r="AL288" s="2"/>
    </row>
    <row r="289" spans="1:38" ht="13" x14ac:dyDescent="0.15">
      <c r="A289" s="2">
        <v>286</v>
      </c>
      <c r="B289" s="3">
        <v>44760</v>
      </c>
      <c r="C289" s="2" t="s">
        <v>1057</v>
      </c>
      <c r="D289" s="2" t="s">
        <v>1058</v>
      </c>
      <c r="E289" s="2" t="s">
        <v>771</v>
      </c>
      <c r="F289" s="2" t="s">
        <v>1075</v>
      </c>
      <c r="G289" s="2" t="s">
        <v>1076</v>
      </c>
      <c r="H289" s="2" t="s">
        <v>1077</v>
      </c>
      <c r="I289" s="2" t="s">
        <v>1078</v>
      </c>
      <c r="J289" s="2" t="s">
        <v>293</v>
      </c>
      <c r="K289" s="2" t="s">
        <v>1</v>
      </c>
      <c r="M289" s="2" t="s">
        <v>1079</v>
      </c>
      <c r="N289" s="2" t="s">
        <v>1080</v>
      </c>
      <c r="O289" s="2">
        <v>6</v>
      </c>
      <c r="P289" s="2">
        <v>4</v>
      </c>
      <c r="Q289" s="2">
        <v>0</v>
      </c>
      <c r="U289" s="2" t="s">
        <v>1081</v>
      </c>
      <c r="V289" s="4" t="str">
        <f t="shared" si="1"/>
        <v>EBRU ÇAL</v>
      </c>
      <c r="W289" s="6">
        <v>0</v>
      </c>
      <c r="X289" s="5">
        <v>0.95569999999999999</v>
      </c>
      <c r="Y289" s="6">
        <v>0</v>
      </c>
      <c r="Z289" s="2" t="s">
        <v>70</v>
      </c>
      <c r="AA289" s="5"/>
      <c r="AB289" s="5"/>
      <c r="AC289" s="5"/>
      <c r="AD289" s="7" t="s">
        <v>71</v>
      </c>
      <c r="AE289" s="21" t="str">
        <f ca="1">IFERROR(__xludf.DUMMYFUNCTION("IFERROR(FILTER(Certificate!$B:$B, LOWER(Certificate!$A:$A)=LOWER(TRIM($V289)), (Certificate!$D:$D=""H"") + (Certificate!$D:$D=""HTO"")), """")"),"")</f>
        <v/>
      </c>
      <c r="AF289" s="7"/>
      <c r="AG289" s="7" t="s">
        <v>72</v>
      </c>
      <c r="AH289" s="8" t="str">
        <f ca="1">IFERROR(__xludf.DUMMYFUNCTION("IFERROR(FILTER(Certificate!$B:$B, LOWER(Certificate!$A:$A)=LOWER(TRIM($V289)), (Certificate!$D:$D=""TO"") + (Certificate!$D:$D=""HTO"")), """")"),"")</f>
        <v/>
      </c>
      <c r="AI289" s="7"/>
      <c r="AJ289" s="7"/>
      <c r="AK289" s="8" t="str">
        <f ca="1">IFERROR(__xludf.DUMMYFUNCTION("IFERROR(FILTER(Certificate!$B:$B, Certificate!$A:$A=TRIM($V289), Certificate!$D:$D=""D""), """")"),"")</f>
        <v/>
      </c>
      <c r="AL289" s="2"/>
    </row>
    <row r="290" spans="1:38" ht="13" x14ac:dyDescent="0.15">
      <c r="A290" s="2">
        <v>287</v>
      </c>
      <c r="B290" s="3">
        <v>44760</v>
      </c>
      <c r="C290" s="2" t="s">
        <v>1057</v>
      </c>
      <c r="D290" s="2" t="s">
        <v>1058</v>
      </c>
      <c r="E290" s="2" t="s">
        <v>771</v>
      </c>
      <c r="F290" s="2" t="s">
        <v>1082</v>
      </c>
      <c r="G290" s="2" t="s">
        <v>1083</v>
      </c>
      <c r="H290" s="2" t="s">
        <v>1084</v>
      </c>
      <c r="I290" s="2" t="s">
        <v>1085</v>
      </c>
      <c r="J290" s="2" t="s">
        <v>293</v>
      </c>
      <c r="K290" s="2" t="s">
        <v>1</v>
      </c>
      <c r="M290" s="2" t="s">
        <v>1086</v>
      </c>
      <c r="N290" s="2" t="s">
        <v>1080</v>
      </c>
      <c r="O290" s="2">
        <v>10</v>
      </c>
      <c r="P290" s="2">
        <v>5</v>
      </c>
      <c r="Q290" s="2">
        <v>0</v>
      </c>
      <c r="R290" s="2" t="s">
        <v>1065</v>
      </c>
      <c r="S290" s="2" t="s">
        <v>1065</v>
      </c>
      <c r="T290" s="2" t="s">
        <v>1065</v>
      </c>
      <c r="U290" s="2" t="s">
        <v>1087</v>
      </c>
      <c r="V290" s="4" t="str">
        <f t="shared" si="1"/>
        <v>EGEMEN BELET</v>
      </c>
      <c r="W290" s="6">
        <v>0</v>
      </c>
      <c r="X290" s="5">
        <v>0.88680000000000003</v>
      </c>
      <c r="Y290" s="6">
        <v>0</v>
      </c>
      <c r="Z290" s="2" t="s">
        <v>70</v>
      </c>
      <c r="AA290" s="5">
        <v>0.7167</v>
      </c>
      <c r="AB290" s="5"/>
      <c r="AC290" s="5"/>
      <c r="AD290" s="9" t="s">
        <v>727</v>
      </c>
      <c r="AE290" s="21" t="str">
        <f ca="1">IFERROR(__xludf.DUMMYFUNCTION("IFERROR(FILTER(Certificate!$B:$B, LOWER(Certificate!$A:$A)=LOWER(TRIM($V290)), (Certificate!$D:$D=""H"") + (Certificate!$D:$D=""HTO"")), """")"),"2022-AT-C045")</f>
        <v>2022-AT-C045</v>
      </c>
      <c r="AF290" s="7"/>
      <c r="AG290" s="7" t="s">
        <v>72</v>
      </c>
      <c r="AH290" s="8" t="str">
        <f ca="1">IFERROR(__xludf.DUMMYFUNCTION("IFERROR(FILTER(Certificate!$B:$B, LOWER(Certificate!$A:$A)=LOWER(TRIM($V290)), (Certificate!$D:$D=""TO"") + (Certificate!$D:$D=""HTO"")), """")"),"")</f>
        <v/>
      </c>
      <c r="AI290" s="7"/>
      <c r="AJ290" s="7"/>
      <c r="AK290" s="8" t="str">
        <f ca="1">IFERROR(__xludf.DUMMYFUNCTION("IFERROR(FILTER(Certificate!$B:$B, Certificate!$A:$A=TRIM($V290), Certificate!$D:$D=""D""), """")"),"")</f>
        <v/>
      </c>
      <c r="AL290" s="2"/>
    </row>
    <row r="291" spans="1:38" ht="13" x14ac:dyDescent="0.15">
      <c r="A291" s="2">
        <v>288</v>
      </c>
      <c r="B291" s="3">
        <v>44760</v>
      </c>
      <c r="C291" s="2" t="s">
        <v>1057</v>
      </c>
      <c r="D291" s="2" t="s">
        <v>1058</v>
      </c>
      <c r="E291" s="2" t="s">
        <v>771</v>
      </c>
      <c r="F291" s="2" t="s">
        <v>1088</v>
      </c>
      <c r="G291" s="2" t="s">
        <v>1089</v>
      </c>
      <c r="H291" s="2" t="s">
        <v>1090</v>
      </c>
      <c r="I291" s="2" t="s">
        <v>835</v>
      </c>
      <c r="J291" s="2" t="s">
        <v>293</v>
      </c>
      <c r="K291" s="2" t="s">
        <v>1</v>
      </c>
      <c r="M291" s="2" t="s">
        <v>1079</v>
      </c>
      <c r="N291" s="2" t="s">
        <v>1091</v>
      </c>
      <c r="O291" s="2">
        <v>1</v>
      </c>
      <c r="P291" s="2">
        <v>4</v>
      </c>
      <c r="Q291" s="2">
        <v>0</v>
      </c>
      <c r="R291" s="2" t="s">
        <v>1065</v>
      </c>
      <c r="S291" s="2" t="s">
        <v>1065</v>
      </c>
      <c r="T291" s="2" t="s">
        <v>1065</v>
      </c>
      <c r="U291" s="2" t="s">
        <v>1087</v>
      </c>
      <c r="V291" s="4" t="str">
        <f t="shared" si="1"/>
        <v>GÜLCAN ARGUNHAN</v>
      </c>
      <c r="W291" s="6">
        <v>0</v>
      </c>
      <c r="X291" s="5">
        <v>0.71699999999999997</v>
      </c>
      <c r="Y291" s="5">
        <v>0.96230000000000004</v>
      </c>
      <c r="Z291" s="2" t="s">
        <v>70</v>
      </c>
      <c r="AA291" s="5">
        <v>0.95830000000000004</v>
      </c>
      <c r="AB291" s="5"/>
      <c r="AC291" s="5"/>
      <c r="AD291" s="7" t="s">
        <v>102</v>
      </c>
      <c r="AE291" s="21" t="str">
        <f ca="1">IFERROR(__xludf.DUMMYFUNCTION("IFERROR(FILTER(Certificate!$B:$B, LOWER(Certificate!$A:$A)=LOWER(TRIM($V291)), (Certificate!$D:$D=""H"") + (Certificate!$D:$D=""HTO"")), """")"),"")</f>
        <v/>
      </c>
      <c r="AF291" s="7"/>
      <c r="AG291" s="7" t="s">
        <v>72</v>
      </c>
      <c r="AH291" s="8" t="str">
        <f ca="1">IFERROR(__xludf.DUMMYFUNCTION("IFERROR(FILTER(Certificate!$B:$B, LOWER(Certificate!$A:$A)=LOWER(TRIM($V291)), (Certificate!$D:$D=""TO"") + (Certificate!$D:$D=""HTO"")), """")"),"")</f>
        <v/>
      </c>
      <c r="AI291" s="7"/>
      <c r="AJ291" s="7"/>
      <c r="AK291" s="8" t="str">
        <f ca="1">IFERROR(__xludf.DUMMYFUNCTION("IFERROR(FILTER(Certificate!$B:$B, Certificate!$A:$A=TRIM($V291), Certificate!$D:$D=""D""), """")"),"")</f>
        <v/>
      </c>
      <c r="AL291" s="2"/>
    </row>
    <row r="292" spans="1:38" ht="13" x14ac:dyDescent="0.15">
      <c r="A292" s="2">
        <v>289</v>
      </c>
      <c r="B292" s="3">
        <v>44760</v>
      </c>
      <c r="C292" s="2" t="s">
        <v>1057</v>
      </c>
      <c r="D292" s="2" t="s">
        <v>1058</v>
      </c>
      <c r="E292" s="2" t="s">
        <v>771</v>
      </c>
      <c r="F292" s="2" t="s">
        <v>1092</v>
      </c>
      <c r="G292" s="2" t="s">
        <v>1093</v>
      </c>
      <c r="H292" s="2" t="s">
        <v>1094</v>
      </c>
      <c r="I292" s="2" t="s">
        <v>835</v>
      </c>
      <c r="J292" s="2" t="s">
        <v>293</v>
      </c>
      <c r="K292" s="2" t="s">
        <v>1</v>
      </c>
      <c r="M292" s="2" t="s">
        <v>963</v>
      </c>
      <c r="N292" s="2" t="s">
        <v>1064</v>
      </c>
      <c r="O292" s="2">
        <v>3</v>
      </c>
      <c r="P292" s="2">
        <v>3</v>
      </c>
      <c r="Q292" s="2">
        <v>0</v>
      </c>
      <c r="R292" s="2" t="s">
        <v>1065</v>
      </c>
      <c r="U292" s="2" t="s">
        <v>1095</v>
      </c>
      <c r="V292" s="4" t="str">
        <f t="shared" si="1"/>
        <v>GÜLİSTAN AKAY</v>
      </c>
      <c r="W292" s="6">
        <v>0</v>
      </c>
      <c r="X292" s="5">
        <v>0.79249999999999998</v>
      </c>
      <c r="Y292" s="6">
        <v>1</v>
      </c>
      <c r="Z292" s="2" t="s">
        <v>70</v>
      </c>
      <c r="AA292" s="5"/>
      <c r="AB292" s="5"/>
      <c r="AC292" s="5"/>
      <c r="AD292" s="9" t="s">
        <v>71</v>
      </c>
      <c r="AE292" s="21" t="str">
        <f ca="1">IFERROR(__xludf.DUMMYFUNCTION("IFERROR(FILTER(Certificate!$B:$B, LOWER(Certificate!$A:$A)=LOWER(TRIM($V292)), (Certificate!$D:$D=""H"") + (Certificate!$D:$D=""HTO"")), """")"),"2022-AT-C030")</f>
        <v>2022-AT-C030</v>
      </c>
      <c r="AF292" s="7"/>
      <c r="AG292" s="7" t="s">
        <v>72</v>
      </c>
      <c r="AH292" s="8" t="str">
        <f ca="1">IFERROR(__xludf.DUMMYFUNCTION("IFERROR(FILTER(Certificate!$B:$B, LOWER(Certificate!$A:$A)=LOWER(TRIM($V292)), (Certificate!$D:$D=""TO"") + (Certificate!$D:$D=""HTO"")), """")"),"")</f>
        <v/>
      </c>
      <c r="AI292" s="7"/>
      <c r="AJ292" s="7"/>
      <c r="AK292" s="8" t="str">
        <f ca="1">IFERROR(__xludf.DUMMYFUNCTION("IFERROR(FILTER(Certificate!$B:$B, Certificate!$A:$A=TRIM($V292), Certificate!$D:$D=""D""), """")"),"")</f>
        <v/>
      </c>
      <c r="AL292" s="2"/>
    </row>
    <row r="293" spans="1:38" ht="13" x14ac:dyDescent="0.15">
      <c r="A293" s="2">
        <v>290</v>
      </c>
      <c r="B293" s="3">
        <v>44760</v>
      </c>
      <c r="C293" s="2" t="s">
        <v>1057</v>
      </c>
      <c r="D293" s="2" t="s">
        <v>1058</v>
      </c>
      <c r="E293" s="2" t="s">
        <v>771</v>
      </c>
      <c r="F293" s="2" t="s">
        <v>1096</v>
      </c>
      <c r="G293" s="2" t="s">
        <v>1097</v>
      </c>
      <c r="H293" s="2" t="s">
        <v>1098</v>
      </c>
      <c r="I293" s="2" t="s">
        <v>1062</v>
      </c>
      <c r="J293" s="2" t="s">
        <v>293</v>
      </c>
      <c r="K293" s="2" t="s">
        <v>1</v>
      </c>
      <c r="M293" s="2" t="s">
        <v>1099</v>
      </c>
      <c r="N293" s="2" t="s">
        <v>1064</v>
      </c>
      <c r="O293" s="2">
        <v>3</v>
      </c>
      <c r="P293" s="2">
        <v>8</v>
      </c>
      <c r="Q293" s="2">
        <v>8</v>
      </c>
      <c r="R293" s="2" t="s">
        <v>1065</v>
      </c>
      <c r="U293" s="2" t="s">
        <v>1066</v>
      </c>
      <c r="V293" s="4" t="str">
        <f t="shared" si="1"/>
        <v>HALE GÜNAY</v>
      </c>
      <c r="W293" s="6">
        <v>0</v>
      </c>
      <c r="X293" s="5">
        <v>0.96230000000000004</v>
      </c>
      <c r="Y293" s="6">
        <v>0</v>
      </c>
      <c r="Z293" s="2" t="s">
        <v>70</v>
      </c>
      <c r="AA293" s="5">
        <v>0.98329999999999995</v>
      </c>
      <c r="AB293" s="5"/>
      <c r="AC293" s="5"/>
      <c r="AD293" s="7" t="s">
        <v>102</v>
      </c>
      <c r="AE293" s="21" t="str">
        <f ca="1">IFERROR(__xludf.DUMMYFUNCTION("IFERROR(FILTER(Certificate!$B:$B, LOWER(Certificate!$A:$A)=LOWER(TRIM($V293)), (Certificate!$D:$D=""H"") + (Certificate!$D:$D=""HTO"")), """")"),"2022-AT-C047")</f>
        <v>2022-AT-C047</v>
      </c>
      <c r="AF293" s="7"/>
      <c r="AG293" s="7" t="s">
        <v>72</v>
      </c>
      <c r="AH293" s="8" t="str">
        <f ca="1">IFERROR(__xludf.DUMMYFUNCTION("IFERROR(FILTER(Certificate!$B:$B, LOWER(Certificate!$A:$A)=LOWER(TRIM($V293)), (Certificate!$D:$D=""TO"") + (Certificate!$D:$D=""HTO"")), """")"),"")</f>
        <v/>
      </c>
      <c r="AI293" s="7"/>
      <c r="AJ293" s="7"/>
      <c r="AK293" s="8" t="str">
        <f ca="1">IFERROR(__xludf.DUMMYFUNCTION("IFERROR(FILTER(Certificate!$B:$B, Certificate!$A:$A=TRIM($V293), Certificate!$D:$D=""D""), """")"),"")</f>
        <v/>
      </c>
      <c r="AL293" s="2"/>
    </row>
    <row r="294" spans="1:38" ht="13" x14ac:dyDescent="0.15">
      <c r="A294" s="2">
        <v>291</v>
      </c>
      <c r="B294" s="3">
        <v>44760</v>
      </c>
      <c r="C294" s="2" t="s">
        <v>1057</v>
      </c>
      <c r="D294" s="2" t="s">
        <v>1058</v>
      </c>
      <c r="E294" s="2" t="s">
        <v>771</v>
      </c>
      <c r="F294" s="2" t="s">
        <v>1100</v>
      </c>
      <c r="G294" s="2" t="s">
        <v>1101</v>
      </c>
      <c r="H294" s="2" t="s">
        <v>1102</v>
      </c>
      <c r="I294" s="2" t="s">
        <v>1062</v>
      </c>
      <c r="J294" s="2" t="s">
        <v>293</v>
      </c>
      <c r="K294" s="2" t="s">
        <v>1</v>
      </c>
      <c r="M294" s="2" t="s">
        <v>963</v>
      </c>
      <c r="N294" s="2" t="s">
        <v>1103</v>
      </c>
      <c r="O294" s="2">
        <v>3</v>
      </c>
      <c r="P294" s="2">
        <v>5</v>
      </c>
      <c r="Q294" s="2">
        <v>0</v>
      </c>
      <c r="U294" s="2" t="s">
        <v>1081</v>
      </c>
      <c r="V294" s="4" t="str">
        <f t="shared" si="1"/>
        <v>MELİS CAN ÖZCAN</v>
      </c>
      <c r="W294" s="6">
        <v>0</v>
      </c>
      <c r="X294" s="5">
        <v>0.90369999999999995</v>
      </c>
      <c r="Y294" s="6">
        <v>0</v>
      </c>
      <c r="Z294" s="2" t="s">
        <v>70</v>
      </c>
      <c r="AA294" s="5">
        <v>0.95830000000000004</v>
      </c>
      <c r="AB294" s="5"/>
      <c r="AC294" s="5"/>
      <c r="AD294" s="7" t="s">
        <v>102</v>
      </c>
      <c r="AE294" s="21" t="str">
        <f ca="1">IFERROR(__xludf.DUMMYFUNCTION("IFERROR(FILTER(Certificate!$B:$B, LOWER(Certificate!$A:$A)=LOWER(TRIM($V294)), (Certificate!$D:$D=""H"") + (Certificate!$D:$D=""HTO"")), """")"),"2022-AT-C031")</f>
        <v>2022-AT-C031</v>
      </c>
      <c r="AF294" s="7"/>
      <c r="AG294" s="7" t="s">
        <v>72</v>
      </c>
      <c r="AH294" s="8" t="str">
        <f ca="1">IFERROR(__xludf.DUMMYFUNCTION("IFERROR(FILTER(Certificate!$B:$B, LOWER(Certificate!$A:$A)=LOWER(TRIM($V294)), (Certificate!$D:$D=""TO"") + (Certificate!$D:$D=""HTO"")), """")"),"")</f>
        <v/>
      </c>
      <c r="AI294" s="7"/>
      <c r="AJ294" s="7"/>
      <c r="AK294" s="8" t="str">
        <f ca="1">IFERROR(__xludf.DUMMYFUNCTION("IFERROR(FILTER(Certificate!$B:$B, Certificate!$A:$A=TRIM($V294), Certificate!$D:$D=""D""), """")"),"")</f>
        <v/>
      </c>
      <c r="AL294" s="2"/>
    </row>
    <row r="295" spans="1:38" ht="13" x14ac:dyDescent="0.15">
      <c r="A295" s="2">
        <v>292</v>
      </c>
      <c r="B295" s="3">
        <v>44760</v>
      </c>
      <c r="C295" s="2" t="s">
        <v>1057</v>
      </c>
      <c r="D295" s="2" t="s">
        <v>1058</v>
      </c>
      <c r="E295" s="2" t="s">
        <v>771</v>
      </c>
      <c r="F295" s="2" t="s">
        <v>1104</v>
      </c>
      <c r="G295" s="2" t="s">
        <v>1105</v>
      </c>
      <c r="H295" s="2" t="s">
        <v>1106</v>
      </c>
      <c r="I295" s="2" t="s">
        <v>835</v>
      </c>
      <c r="J295" s="2" t="s">
        <v>293</v>
      </c>
      <c r="K295" s="2" t="s">
        <v>1</v>
      </c>
      <c r="M295" s="2" t="s">
        <v>963</v>
      </c>
      <c r="N295" s="2" t="s">
        <v>1107</v>
      </c>
      <c r="O295" s="2">
        <v>7</v>
      </c>
      <c r="P295" s="2">
        <v>5</v>
      </c>
      <c r="Q295" s="2">
        <v>0</v>
      </c>
      <c r="R295" s="2" t="s">
        <v>1065</v>
      </c>
      <c r="S295" s="2" t="s">
        <v>1065</v>
      </c>
      <c r="T295" s="2" t="s">
        <v>1065</v>
      </c>
      <c r="U295" s="2" t="s">
        <v>1087</v>
      </c>
      <c r="V295" s="4" t="str">
        <f t="shared" si="1"/>
        <v>MUKADDES TUNÇKIR</v>
      </c>
      <c r="W295" s="6">
        <v>0</v>
      </c>
      <c r="X295" s="5">
        <v>0.90569999999999995</v>
      </c>
      <c r="Y295" s="6">
        <v>0</v>
      </c>
      <c r="Z295" s="2" t="s">
        <v>70</v>
      </c>
      <c r="AA295" s="5">
        <v>0.91669999999999996</v>
      </c>
      <c r="AB295" s="5"/>
      <c r="AC295" s="5"/>
      <c r="AD295" s="7" t="s">
        <v>102</v>
      </c>
      <c r="AE295" s="21" t="str">
        <f ca="1">IFERROR(__xludf.DUMMYFUNCTION("IFERROR(FILTER(Certificate!$B:$B, LOWER(Certificate!$A:$A)=LOWER(TRIM($V295)), (Certificate!$D:$D=""H"") + (Certificate!$D:$D=""HTO"")), """")"),"2022-AT-C032")</f>
        <v>2022-AT-C032</v>
      </c>
      <c r="AF295" s="7"/>
      <c r="AG295" s="7" t="s">
        <v>72</v>
      </c>
      <c r="AH295" s="8" t="str">
        <f ca="1">IFERROR(__xludf.DUMMYFUNCTION("IFERROR(FILTER(Certificate!$B:$B, LOWER(Certificate!$A:$A)=LOWER(TRIM($V295)), (Certificate!$D:$D=""TO"") + (Certificate!$D:$D=""HTO"")), """")"),"")</f>
        <v/>
      </c>
      <c r="AI295" s="7"/>
      <c r="AJ295" s="7"/>
      <c r="AK295" s="8" t="str">
        <f ca="1">IFERROR(__xludf.DUMMYFUNCTION("IFERROR(FILTER(Certificate!$B:$B, Certificate!$A:$A=TRIM($V295), Certificate!$D:$D=""D""), """")"),"")</f>
        <v/>
      </c>
      <c r="AL295" s="2"/>
    </row>
    <row r="296" spans="1:38" ht="13" x14ac:dyDescent="0.15">
      <c r="A296" s="2">
        <v>293</v>
      </c>
      <c r="B296" s="3">
        <v>44760</v>
      </c>
      <c r="C296" s="2" t="s">
        <v>1057</v>
      </c>
      <c r="D296" s="2" t="s">
        <v>1058</v>
      </c>
      <c r="E296" s="2" t="s">
        <v>771</v>
      </c>
      <c r="F296" s="2" t="s">
        <v>1108</v>
      </c>
      <c r="G296" s="2" t="s">
        <v>1109</v>
      </c>
      <c r="H296" s="2" t="s">
        <v>1110</v>
      </c>
      <c r="I296" s="2" t="s">
        <v>1062</v>
      </c>
      <c r="J296" s="2" t="s">
        <v>293</v>
      </c>
      <c r="K296" s="2" t="s">
        <v>1</v>
      </c>
      <c r="M296" s="2" t="s">
        <v>963</v>
      </c>
      <c r="N296" s="2" t="s">
        <v>1064</v>
      </c>
      <c r="O296" s="2">
        <v>3</v>
      </c>
      <c r="P296" s="2">
        <v>5</v>
      </c>
      <c r="Q296" s="2">
        <v>0</v>
      </c>
      <c r="R296" s="2" t="s">
        <v>1065</v>
      </c>
      <c r="U296" s="2" t="s">
        <v>1111</v>
      </c>
      <c r="V296" s="4" t="str">
        <f t="shared" si="1"/>
        <v>NEJLA ARSLAN</v>
      </c>
      <c r="W296" s="6">
        <v>0</v>
      </c>
      <c r="X296" s="5">
        <v>0.8679</v>
      </c>
      <c r="Y296" s="6">
        <v>0</v>
      </c>
      <c r="Z296" s="2" t="s">
        <v>70</v>
      </c>
      <c r="AA296" s="5">
        <v>0.97499999999999998</v>
      </c>
      <c r="AB296" s="5"/>
      <c r="AC296" s="5"/>
      <c r="AD296" s="7" t="s">
        <v>102</v>
      </c>
      <c r="AE296" s="21" t="str">
        <f ca="1">IFERROR(__xludf.DUMMYFUNCTION("IFERROR(FILTER(Certificate!$B:$B, LOWER(Certificate!$A:$A)=LOWER(TRIM($V296)), (Certificate!$D:$D=""H"") + (Certificate!$D:$D=""HTO"")), """")"),"2022-AT-C041")</f>
        <v>2022-AT-C041</v>
      </c>
      <c r="AF296" s="7"/>
      <c r="AG296" s="7" t="s">
        <v>72</v>
      </c>
      <c r="AH296" s="8" t="str">
        <f ca="1">IFERROR(__xludf.DUMMYFUNCTION("IFERROR(FILTER(Certificate!$B:$B, LOWER(Certificate!$A:$A)=LOWER(TRIM($V296)), (Certificate!$D:$D=""TO"") + (Certificate!$D:$D=""HTO"")), """")"),"")</f>
        <v/>
      </c>
      <c r="AI296" s="7"/>
      <c r="AJ296" s="7"/>
      <c r="AK296" s="8" t="str">
        <f ca="1">IFERROR(__xludf.DUMMYFUNCTION("IFERROR(FILTER(Certificate!$B:$B, Certificate!$A:$A=TRIM($V296), Certificate!$D:$D=""D""), """")"),"")</f>
        <v/>
      </c>
      <c r="AL296" s="2"/>
    </row>
    <row r="297" spans="1:38" ht="13" x14ac:dyDescent="0.15">
      <c r="A297" s="2">
        <v>294</v>
      </c>
      <c r="B297" s="3">
        <v>44760</v>
      </c>
      <c r="C297" s="2" t="s">
        <v>1057</v>
      </c>
      <c r="D297" s="2" t="s">
        <v>1058</v>
      </c>
      <c r="E297" s="2" t="s">
        <v>771</v>
      </c>
      <c r="F297" s="2" t="s">
        <v>1112</v>
      </c>
      <c r="G297" s="2" t="s">
        <v>1113</v>
      </c>
      <c r="H297" s="2" t="s">
        <v>1114</v>
      </c>
      <c r="I297" s="2" t="s">
        <v>1062</v>
      </c>
      <c r="J297" s="2" t="s">
        <v>293</v>
      </c>
      <c r="K297" s="2" t="s">
        <v>1</v>
      </c>
      <c r="M297" s="2" t="s">
        <v>1063</v>
      </c>
      <c r="N297" s="2" t="s">
        <v>1064</v>
      </c>
      <c r="O297" s="2">
        <v>3</v>
      </c>
      <c r="P297" s="2">
        <v>8</v>
      </c>
      <c r="Q297" s="2">
        <v>0</v>
      </c>
      <c r="R297" s="2" t="s">
        <v>1065</v>
      </c>
      <c r="U297" s="2" t="s">
        <v>1081</v>
      </c>
      <c r="V297" s="4" t="str">
        <f t="shared" si="1"/>
        <v>OKAN ÖZDEMİR</v>
      </c>
      <c r="W297" s="6">
        <v>0</v>
      </c>
      <c r="X297" s="5">
        <v>0.94340000000000002</v>
      </c>
      <c r="Y297" s="6">
        <v>0</v>
      </c>
      <c r="Z297" s="2" t="s">
        <v>70</v>
      </c>
      <c r="AA297" s="5">
        <v>0.85</v>
      </c>
      <c r="AB297" s="5"/>
      <c r="AC297" s="5"/>
      <c r="AD297" s="7" t="s">
        <v>102</v>
      </c>
      <c r="AE297" s="21" t="str">
        <f ca="1">IFERROR(__xludf.DUMMYFUNCTION("IFERROR(FILTER(Certificate!$B:$B, LOWER(Certificate!$A:$A)=LOWER(TRIM($V297)), (Certificate!$D:$D=""H"") + (Certificate!$D:$D=""HTO"")), """")"),"2022-AT-C042")</f>
        <v>2022-AT-C042</v>
      </c>
      <c r="AF297" s="7"/>
      <c r="AG297" s="7" t="s">
        <v>72</v>
      </c>
      <c r="AH297" s="8" t="str">
        <f ca="1">IFERROR(__xludf.DUMMYFUNCTION("IFERROR(FILTER(Certificate!$B:$B, LOWER(Certificate!$A:$A)=LOWER(TRIM($V297)), (Certificate!$D:$D=""TO"") + (Certificate!$D:$D=""HTO"")), """")"),"")</f>
        <v/>
      </c>
      <c r="AI297" s="7"/>
      <c r="AJ297" s="7"/>
      <c r="AK297" s="8" t="str">
        <f ca="1">IFERROR(__xludf.DUMMYFUNCTION("IFERROR(FILTER(Certificate!$B:$B, Certificate!$A:$A=TRIM($V297), Certificate!$D:$D=""D""), """")"),"")</f>
        <v/>
      </c>
      <c r="AL297" s="2"/>
    </row>
    <row r="298" spans="1:38" ht="13" x14ac:dyDescent="0.15">
      <c r="A298" s="2">
        <v>295</v>
      </c>
      <c r="B298" s="3">
        <v>44760</v>
      </c>
      <c r="C298" s="2" t="s">
        <v>1057</v>
      </c>
      <c r="D298" s="2" t="s">
        <v>1058</v>
      </c>
      <c r="E298" s="2" t="s">
        <v>771</v>
      </c>
      <c r="F298" s="2" t="s">
        <v>1115</v>
      </c>
      <c r="G298" s="2" t="s">
        <v>1116</v>
      </c>
      <c r="H298" s="2" t="s">
        <v>1117</v>
      </c>
      <c r="I298" s="2" t="s">
        <v>1118</v>
      </c>
      <c r="J298" s="2" t="s">
        <v>293</v>
      </c>
      <c r="K298" s="2" t="s">
        <v>1</v>
      </c>
      <c r="M298" s="2" t="s">
        <v>963</v>
      </c>
      <c r="N298" s="2" t="s">
        <v>1119</v>
      </c>
      <c r="O298" s="2">
        <v>15</v>
      </c>
      <c r="P298" s="2">
        <v>6</v>
      </c>
      <c r="Q298" s="2">
        <v>0</v>
      </c>
      <c r="R298" s="2" t="s">
        <v>1065</v>
      </c>
      <c r="S298" s="2" t="s">
        <v>1065</v>
      </c>
      <c r="T298" s="2" t="s">
        <v>1065</v>
      </c>
      <c r="U298" s="2" t="s">
        <v>1087</v>
      </c>
      <c r="V298" s="4" t="str">
        <f t="shared" si="1"/>
        <v>ÖZGE HEMŞİNLİOĞLU</v>
      </c>
      <c r="W298" s="6">
        <v>0</v>
      </c>
      <c r="X298" s="5">
        <v>0.81130000000000002</v>
      </c>
      <c r="Y298" s="6">
        <v>1</v>
      </c>
      <c r="Z298" s="2" t="s">
        <v>70</v>
      </c>
      <c r="AA298" s="5">
        <v>0.73329999999999995</v>
      </c>
      <c r="AB298" s="5"/>
      <c r="AC298" s="5"/>
      <c r="AD298" s="9" t="s">
        <v>727</v>
      </c>
      <c r="AE298" s="21" t="str">
        <f ca="1">IFERROR(__xludf.DUMMYFUNCTION("IFERROR(FILTER(Certificate!$B:$B, LOWER(Certificate!$A:$A)=LOWER(TRIM($V298)), (Certificate!$D:$D=""H"") + (Certificate!$D:$D=""HTO"")), """")"),"2022-AT-C038")</f>
        <v>2022-AT-C038</v>
      </c>
      <c r="AF298" s="7"/>
      <c r="AG298" s="7" t="s">
        <v>72</v>
      </c>
      <c r="AH298" s="8" t="str">
        <f ca="1">IFERROR(__xludf.DUMMYFUNCTION("IFERROR(FILTER(Certificate!$B:$B, LOWER(Certificate!$A:$A)=LOWER(TRIM($V298)), (Certificate!$D:$D=""TO"") + (Certificate!$D:$D=""HTO"")), """")"),"")</f>
        <v/>
      </c>
      <c r="AI298" s="7"/>
      <c r="AJ298" s="7"/>
      <c r="AK298" s="8" t="str">
        <f ca="1">IFERROR(__xludf.DUMMYFUNCTION("IFERROR(FILTER(Certificate!$B:$B, Certificate!$A:$A=TRIM($V298), Certificate!$D:$D=""D""), """")"),"")</f>
        <v/>
      </c>
      <c r="AL298" s="2"/>
    </row>
    <row r="299" spans="1:38" ht="13" x14ac:dyDescent="0.15">
      <c r="A299" s="2">
        <v>296</v>
      </c>
      <c r="B299" s="3">
        <v>44760</v>
      </c>
      <c r="C299" s="2" t="s">
        <v>1057</v>
      </c>
      <c r="D299" s="2" t="s">
        <v>1058</v>
      </c>
      <c r="E299" s="2" t="s">
        <v>771</v>
      </c>
      <c r="F299" s="2" t="s">
        <v>1120</v>
      </c>
      <c r="G299" s="2" t="s">
        <v>1121</v>
      </c>
      <c r="H299" s="2" t="s">
        <v>1122</v>
      </c>
      <c r="I299" s="2" t="s">
        <v>1085</v>
      </c>
      <c r="J299" s="2" t="s">
        <v>293</v>
      </c>
      <c r="K299" s="2" t="s">
        <v>1</v>
      </c>
      <c r="M299" s="2" t="s">
        <v>1079</v>
      </c>
      <c r="N299" s="2" t="s">
        <v>1107</v>
      </c>
      <c r="O299" s="2">
        <v>10</v>
      </c>
      <c r="P299" s="2">
        <v>5</v>
      </c>
      <c r="Q299" s="2">
        <v>0</v>
      </c>
      <c r="R299" s="2" t="s">
        <v>1065</v>
      </c>
      <c r="S299" s="2" t="s">
        <v>1065</v>
      </c>
      <c r="T299" s="2" t="s">
        <v>1065</v>
      </c>
      <c r="U299" s="2" t="s">
        <v>1123</v>
      </c>
      <c r="V299" s="4" t="str">
        <f t="shared" si="1"/>
        <v>ÖZGÜL SABİTOĞLU</v>
      </c>
      <c r="W299" s="6">
        <v>0</v>
      </c>
      <c r="X299" s="5">
        <v>0.88680000000000003</v>
      </c>
      <c r="Y299" s="6">
        <v>0</v>
      </c>
      <c r="Z299" s="2" t="s">
        <v>70</v>
      </c>
      <c r="AA299" s="5">
        <v>0.97499999999999998</v>
      </c>
      <c r="AB299" s="5"/>
      <c r="AC299" s="5"/>
      <c r="AD299" s="7" t="s">
        <v>102</v>
      </c>
      <c r="AE299" s="21" t="str">
        <f ca="1">IFERROR(__xludf.DUMMYFUNCTION("IFERROR(FILTER(Certificate!$B:$B, LOWER(Certificate!$A:$A)=LOWER(TRIM($V299)), (Certificate!$D:$D=""H"") + (Certificate!$D:$D=""HTO"")), """")"),"2022-AT-C033")</f>
        <v>2022-AT-C033</v>
      </c>
      <c r="AF299" s="7"/>
      <c r="AG299" s="7" t="s">
        <v>72</v>
      </c>
      <c r="AH299" s="8" t="str">
        <f ca="1">IFERROR(__xludf.DUMMYFUNCTION("IFERROR(FILTER(Certificate!$B:$B, LOWER(Certificate!$A:$A)=LOWER(TRIM($V299)), (Certificate!$D:$D=""TO"") + (Certificate!$D:$D=""HTO"")), """")"),"")</f>
        <v/>
      </c>
      <c r="AI299" s="7"/>
      <c r="AJ299" s="7"/>
      <c r="AK299" s="8" t="str">
        <f ca="1">IFERROR(__xludf.DUMMYFUNCTION("IFERROR(FILTER(Certificate!$B:$B, Certificate!$A:$A=TRIM($V299), Certificate!$D:$D=""D""), """")"),"")</f>
        <v/>
      </c>
      <c r="AL299" s="2"/>
    </row>
    <row r="300" spans="1:38" ht="13" x14ac:dyDescent="0.15">
      <c r="A300" s="2">
        <v>297</v>
      </c>
      <c r="B300" s="3">
        <v>44760</v>
      </c>
      <c r="C300" s="2" t="s">
        <v>1057</v>
      </c>
      <c r="D300" s="2" t="s">
        <v>1058</v>
      </c>
      <c r="E300" s="2" t="s">
        <v>771</v>
      </c>
      <c r="F300" s="2" t="s">
        <v>1124</v>
      </c>
      <c r="G300" s="2" t="s">
        <v>1125</v>
      </c>
      <c r="H300" s="2" t="s">
        <v>1126</v>
      </c>
      <c r="I300" s="2" t="s">
        <v>1127</v>
      </c>
      <c r="J300" s="2" t="s">
        <v>293</v>
      </c>
      <c r="K300" s="2" t="s">
        <v>1</v>
      </c>
      <c r="M300" s="2" t="s">
        <v>1128</v>
      </c>
      <c r="N300" s="2" t="s">
        <v>1080</v>
      </c>
      <c r="O300" s="2">
        <v>3</v>
      </c>
      <c r="P300" s="2">
        <v>5</v>
      </c>
      <c r="Q300" s="2">
        <v>0</v>
      </c>
      <c r="R300" s="2" t="s">
        <v>1065</v>
      </c>
      <c r="S300" s="2" t="s">
        <v>1065</v>
      </c>
      <c r="U300" s="2" t="s">
        <v>1087</v>
      </c>
      <c r="V300" s="4" t="str">
        <f t="shared" si="1"/>
        <v>ÖZLEM OKÇU</v>
      </c>
      <c r="W300" s="6">
        <v>0</v>
      </c>
      <c r="X300" s="5">
        <v>0.98109999999999997</v>
      </c>
      <c r="Y300" s="6">
        <v>0</v>
      </c>
      <c r="Z300" s="2" t="s">
        <v>70</v>
      </c>
      <c r="AA300" s="5">
        <v>0.80830000000000002</v>
      </c>
      <c r="AB300" s="5"/>
      <c r="AC300" s="5"/>
      <c r="AD300" s="7" t="s">
        <v>102</v>
      </c>
      <c r="AE300" s="21" t="str">
        <f ca="1">IFERROR(__xludf.DUMMYFUNCTION("IFERROR(FILTER(Certificate!$B:$B, LOWER(Certificate!$A:$A)=LOWER(TRIM($V300)), (Certificate!$D:$D=""H"") + (Certificate!$D:$D=""HTO"")), """")"),"2022-AT-C034")</f>
        <v>2022-AT-C034</v>
      </c>
      <c r="AF300" s="7"/>
      <c r="AG300" s="7" t="s">
        <v>72</v>
      </c>
      <c r="AH300" s="8" t="str">
        <f ca="1">IFERROR(__xludf.DUMMYFUNCTION("IFERROR(FILTER(Certificate!$B:$B, LOWER(Certificate!$A:$A)=LOWER(TRIM($V300)), (Certificate!$D:$D=""TO"") + (Certificate!$D:$D=""HTO"")), """")"),"")</f>
        <v/>
      </c>
      <c r="AI300" s="7"/>
      <c r="AJ300" s="7"/>
      <c r="AK300" s="8" t="str">
        <f ca="1">IFERROR(__xludf.DUMMYFUNCTION("IFERROR(FILTER(Certificate!$B:$B, Certificate!$A:$A=TRIM($V300), Certificate!$D:$D=""D""), """")"),"")</f>
        <v/>
      </c>
      <c r="AL300" s="2"/>
    </row>
    <row r="301" spans="1:38" ht="13" x14ac:dyDescent="0.15">
      <c r="A301" s="2">
        <v>298</v>
      </c>
      <c r="B301" s="3">
        <v>44760</v>
      </c>
      <c r="C301" s="2" t="s">
        <v>1057</v>
      </c>
      <c r="D301" s="2" t="s">
        <v>1058</v>
      </c>
      <c r="E301" s="2" t="s">
        <v>771</v>
      </c>
      <c r="F301" s="2" t="s">
        <v>1129</v>
      </c>
      <c r="G301" s="2" t="s">
        <v>1130</v>
      </c>
      <c r="H301" s="2" t="s">
        <v>1131</v>
      </c>
      <c r="I301" s="2" t="s">
        <v>1127</v>
      </c>
      <c r="J301" s="2" t="s">
        <v>293</v>
      </c>
      <c r="K301" s="2" t="s">
        <v>1</v>
      </c>
      <c r="M301" s="2" t="s">
        <v>1086</v>
      </c>
      <c r="N301" s="2" t="s">
        <v>1091</v>
      </c>
      <c r="O301" s="2">
        <v>3</v>
      </c>
      <c r="P301" s="2">
        <v>6</v>
      </c>
      <c r="Q301" s="2">
        <v>0</v>
      </c>
      <c r="R301" s="2" t="s">
        <v>1065</v>
      </c>
      <c r="S301" s="2" t="s">
        <v>1065</v>
      </c>
      <c r="U301" s="2" t="s">
        <v>1087</v>
      </c>
      <c r="V301" s="4" t="str">
        <f t="shared" si="1"/>
        <v>RECEP KAROTA</v>
      </c>
      <c r="W301" s="6">
        <v>0</v>
      </c>
      <c r="X301" s="5">
        <v>0.83020000000000005</v>
      </c>
      <c r="Y301" s="6">
        <v>1</v>
      </c>
      <c r="Z301" s="2" t="s">
        <v>70</v>
      </c>
      <c r="AA301" s="5">
        <v>0.95830000000000004</v>
      </c>
      <c r="AB301" s="5"/>
      <c r="AC301" s="5"/>
      <c r="AD301" s="7" t="s">
        <v>102</v>
      </c>
      <c r="AE301" s="21" t="str">
        <f ca="1">IFERROR(__xludf.DUMMYFUNCTION("IFERROR(FILTER(Certificate!$B:$B, LOWER(Certificate!$A:$A)=LOWER(TRIM($V301)), (Certificate!$D:$D=""H"") + (Certificate!$D:$D=""HTO"")), """")"),"2022-AT-C040")</f>
        <v>2022-AT-C040</v>
      </c>
      <c r="AF301" s="7"/>
      <c r="AG301" s="7" t="s">
        <v>72</v>
      </c>
      <c r="AH301" s="8" t="str">
        <f ca="1">IFERROR(__xludf.DUMMYFUNCTION("IFERROR(FILTER(Certificate!$B:$B, LOWER(Certificate!$A:$A)=LOWER(TRIM($V301)), (Certificate!$D:$D=""TO"") + (Certificate!$D:$D=""HTO"")), """")"),"")</f>
        <v/>
      </c>
      <c r="AI301" s="7"/>
      <c r="AJ301" s="7"/>
      <c r="AK301" s="8" t="str">
        <f ca="1">IFERROR(__xludf.DUMMYFUNCTION("IFERROR(FILTER(Certificate!$B:$B, Certificate!$A:$A=TRIM($V301), Certificate!$D:$D=""D""), """")"),"")</f>
        <v/>
      </c>
      <c r="AL301" s="2"/>
    </row>
    <row r="302" spans="1:38" ht="13" x14ac:dyDescent="0.15">
      <c r="A302" s="2">
        <v>299</v>
      </c>
      <c r="B302" s="3">
        <v>44760</v>
      </c>
      <c r="C302" s="2" t="s">
        <v>1057</v>
      </c>
      <c r="D302" s="2" t="s">
        <v>1058</v>
      </c>
      <c r="E302" s="2" t="s">
        <v>771</v>
      </c>
      <c r="F302" s="2" t="s">
        <v>1132</v>
      </c>
      <c r="G302" s="2" t="s">
        <v>1133</v>
      </c>
      <c r="H302" s="2" t="s">
        <v>1134</v>
      </c>
      <c r="I302" s="2" t="s">
        <v>1062</v>
      </c>
      <c r="J302" s="2" t="s">
        <v>293</v>
      </c>
      <c r="K302" s="2" t="s">
        <v>1</v>
      </c>
      <c r="M302" s="2" t="s">
        <v>1086</v>
      </c>
      <c r="N302" s="2" t="s">
        <v>1064</v>
      </c>
      <c r="O302" s="2">
        <v>3</v>
      </c>
      <c r="P302" s="2">
        <v>6</v>
      </c>
      <c r="Q302" s="2">
        <v>0</v>
      </c>
      <c r="R302" s="2" t="s">
        <v>1065</v>
      </c>
      <c r="U302" s="2" t="s">
        <v>1066</v>
      </c>
      <c r="V302" s="4" t="str">
        <f t="shared" si="1"/>
        <v>SİBEL KARACA DEMİRCİOĞLU</v>
      </c>
      <c r="W302" s="6">
        <v>0</v>
      </c>
      <c r="X302" s="5">
        <v>0.87739999999999996</v>
      </c>
      <c r="Y302" s="6">
        <v>0</v>
      </c>
      <c r="Z302" s="2" t="s">
        <v>70</v>
      </c>
      <c r="AA302" s="5">
        <v>0.8</v>
      </c>
      <c r="AB302" s="5"/>
      <c r="AC302" s="5"/>
      <c r="AD302" s="7" t="s">
        <v>102</v>
      </c>
      <c r="AE302" s="21" t="str">
        <f ca="1">IFERROR(__xludf.DUMMYFUNCTION("IFERROR(FILTER(Certificate!$B:$B, LOWER(Certificate!$A:$A)=LOWER(TRIM($V302)), (Certificate!$D:$D=""H"") + (Certificate!$D:$D=""HTO"")), """")"),"2022-AT-C035")</f>
        <v>2022-AT-C035</v>
      </c>
      <c r="AF302" s="7"/>
      <c r="AG302" s="7" t="s">
        <v>72</v>
      </c>
      <c r="AH302" s="8" t="str">
        <f ca="1">IFERROR(__xludf.DUMMYFUNCTION("IFERROR(FILTER(Certificate!$B:$B, LOWER(Certificate!$A:$A)=LOWER(TRIM($V302)), (Certificate!$D:$D=""TO"") + (Certificate!$D:$D=""HTO"")), """")"),"")</f>
        <v/>
      </c>
      <c r="AI302" s="7"/>
      <c r="AJ302" s="7"/>
      <c r="AK302" s="8" t="str">
        <f ca="1">IFERROR(__xludf.DUMMYFUNCTION("IFERROR(FILTER(Certificate!$B:$B, Certificate!$A:$A=TRIM($V302), Certificate!$D:$D=""D""), """")"),"")</f>
        <v/>
      </c>
      <c r="AL302" s="2"/>
    </row>
    <row r="303" spans="1:38" ht="13" x14ac:dyDescent="0.15">
      <c r="A303" s="2">
        <v>300</v>
      </c>
      <c r="B303" s="3">
        <v>44760</v>
      </c>
      <c r="C303" s="2" t="s">
        <v>1057</v>
      </c>
      <c r="D303" s="2" t="s">
        <v>1058</v>
      </c>
      <c r="E303" s="2" t="s">
        <v>771</v>
      </c>
      <c r="F303" s="2" t="s">
        <v>1135</v>
      </c>
      <c r="G303" s="2" t="s">
        <v>1136</v>
      </c>
      <c r="H303" s="2" t="s">
        <v>1137</v>
      </c>
      <c r="I303" s="2" t="s">
        <v>1062</v>
      </c>
      <c r="J303" s="2" t="s">
        <v>293</v>
      </c>
      <c r="K303" s="2" t="s">
        <v>1</v>
      </c>
      <c r="M303" s="2" t="s">
        <v>1138</v>
      </c>
      <c r="N303" s="2" t="s">
        <v>1062</v>
      </c>
      <c r="O303" s="2">
        <v>3</v>
      </c>
      <c r="P303" s="2">
        <v>5</v>
      </c>
      <c r="Q303" s="2">
        <v>0</v>
      </c>
      <c r="R303" s="2" t="s">
        <v>1065</v>
      </c>
      <c r="U303" s="2" t="s">
        <v>1139</v>
      </c>
      <c r="V303" s="4" t="str">
        <f t="shared" si="1"/>
        <v>UĞUR PEKBAY</v>
      </c>
      <c r="W303" s="6">
        <v>0</v>
      </c>
      <c r="X303" s="5">
        <v>0.97170000000000001</v>
      </c>
      <c r="Y303" s="6">
        <v>0</v>
      </c>
      <c r="Z303" s="2" t="s">
        <v>70</v>
      </c>
      <c r="AA303" s="5">
        <v>0.98329999999999995</v>
      </c>
      <c r="AB303" s="5"/>
      <c r="AC303" s="5"/>
      <c r="AD303" s="7" t="s">
        <v>102</v>
      </c>
      <c r="AE303" s="21" t="str">
        <f ca="1">IFERROR(__xludf.DUMMYFUNCTION("IFERROR(FILTER(Certificate!$B:$B, LOWER(Certificate!$A:$A)=LOWER(TRIM($V303)), (Certificate!$D:$D=""H"") + (Certificate!$D:$D=""HTO"")), """")"),"2022-AT-C036")</f>
        <v>2022-AT-C036</v>
      </c>
      <c r="AF303" s="7"/>
      <c r="AG303" s="7" t="s">
        <v>72</v>
      </c>
      <c r="AH303" s="8" t="str">
        <f ca="1">IFERROR(__xludf.DUMMYFUNCTION("IFERROR(FILTER(Certificate!$B:$B, LOWER(Certificate!$A:$A)=LOWER(TRIM($V303)), (Certificate!$D:$D=""TO"") + (Certificate!$D:$D=""HTO"")), """")"),"")</f>
        <v/>
      </c>
      <c r="AI303" s="7"/>
      <c r="AJ303" s="7"/>
      <c r="AK303" s="8" t="str">
        <f ca="1">IFERROR(__xludf.DUMMYFUNCTION("IFERROR(FILTER(Certificate!$B:$B, Certificate!$A:$A=TRIM($V303), Certificate!$D:$D=""D""), """")"),"")</f>
        <v/>
      </c>
      <c r="AL303" s="2"/>
    </row>
    <row r="304" spans="1:38" ht="13" x14ac:dyDescent="0.15">
      <c r="A304" s="2">
        <v>301</v>
      </c>
      <c r="B304" s="3">
        <v>44760</v>
      </c>
      <c r="C304" s="2" t="s">
        <v>1057</v>
      </c>
      <c r="D304" s="2" t="s">
        <v>1058</v>
      </c>
      <c r="E304" s="2" t="s">
        <v>771</v>
      </c>
      <c r="F304" s="2" t="s">
        <v>1140</v>
      </c>
      <c r="G304" s="2" t="s">
        <v>1141</v>
      </c>
      <c r="H304" s="2" t="s">
        <v>1142</v>
      </c>
      <c r="I304" s="2" t="s">
        <v>1062</v>
      </c>
      <c r="J304" s="2" t="s">
        <v>293</v>
      </c>
      <c r="K304" s="2" t="s">
        <v>1</v>
      </c>
      <c r="M304" s="2" t="s">
        <v>963</v>
      </c>
      <c r="N304" s="2" t="s">
        <v>1143</v>
      </c>
      <c r="O304" s="2">
        <v>3</v>
      </c>
      <c r="P304" s="2">
        <v>10</v>
      </c>
      <c r="Q304" s="2">
        <v>10</v>
      </c>
      <c r="U304" s="2" t="s">
        <v>1081</v>
      </c>
      <c r="V304" s="4" t="str">
        <f t="shared" si="1"/>
        <v>UTKU OKAY</v>
      </c>
      <c r="W304" s="6">
        <v>0</v>
      </c>
      <c r="X304" s="5">
        <v>0.434</v>
      </c>
      <c r="Y304" s="5">
        <v>0.98109999999999997</v>
      </c>
      <c r="Z304" s="2" t="s">
        <v>70</v>
      </c>
      <c r="AA304" s="5">
        <v>0.85</v>
      </c>
      <c r="AB304" s="5"/>
      <c r="AC304" s="5"/>
      <c r="AD304" s="7" t="s">
        <v>102</v>
      </c>
      <c r="AE304" s="21" t="str">
        <f ca="1">IFERROR(__xludf.DUMMYFUNCTION("IFERROR(FILTER(Certificate!$B:$B, LOWER(Certificate!$A:$A)=LOWER(TRIM($V304)), (Certificate!$D:$D=""H"") + (Certificate!$D:$D=""HTO"")), """")"),"2022-AT-C037")</f>
        <v>2022-AT-C037</v>
      </c>
      <c r="AF304" s="7"/>
      <c r="AG304" s="7" t="s">
        <v>72</v>
      </c>
      <c r="AH304" s="8" t="str">
        <f ca="1">IFERROR(__xludf.DUMMYFUNCTION("IFERROR(FILTER(Certificate!$B:$B, LOWER(Certificate!$A:$A)=LOWER(TRIM($V304)), (Certificate!$D:$D=""TO"") + (Certificate!$D:$D=""HTO"")), """")"),"")</f>
        <v/>
      </c>
      <c r="AI304" s="7"/>
      <c r="AJ304" s="7"/>
      <c r="AK304" s="8" t="str">
        <f ca="1">IFERROR(__xludf.DUMMYFUNCTION("IFERROR(FILTER(Certificate!$B:$B, Certificate!$A:$A=TRIM($V304), Certificate!$D:$D=""D""), """")"),"")</f>
        <v/>
      </c>
      <c r="AL304" s="2"/>
    </row>
    <row r="305" spans="1:38" ht="13" x14ac:dyDescent="0.15">
      <c r="A305" s="2">
        <v>302</v>
      </c>
      <c r="B305" s="3">
        <v>44760</v>
      </c>
      <c r="C305" s="2" t="s">
        <v>1057</v>
      </c>
      <c r="D305" s="2" t="s">
        <v>1058</v>
      </c>
      <c r="E305" s="2" t="s">
        <v>771</v>
      </c>
      <c r="F305" s="2" t="s">
        <v>1144</v>
      </c>
      <c r="G305" s="2" t="s">
        <v>1145</v>
      </c>
      <c r="H305" s="2" t="s">
        <v>1146</v>
      </c>
      <c r="I305" s="2" t="s">
        <v>1062</v>
      </c>
      <c r="J305" s="2" t="s">
        <v>293</v>
      </c>
      <c r="K305" s="2" t="s">
        <v>1</v>
      </c>
      <c r="M305" s="2" t="s">
        <v>1063</v>
      </c>
      <c r="N305" s="2" t="s">
        <v>1064</v>
      </c>
      <c r="O305" s="2">
        <v>3</v>
      </c>
      <c r="P305" s="2">
        <v>10</v>
      </c>
      <c r="Q305" s="2">
        <v>0</v>
      </c>
      <c r="R305" s="2" t="s">
        <v>1065</v>
      </c>
      <c r="U305" s="2" t="s">
        <v>1081</v>
      </c>
      <c r="V305" s="4" t="str">
        <f t="shared" si="1"/>
        <v>YALIN BOZKURT</v>
      </c>
      <c r="W305" s="6">
        <v>0</v>
      </c>
      <c r="X305" s="5">
        <v>0.83020000000000005</v>
      </c>
      <c r="Y305" s="5">
        <v>0.94340000000000002</v>
      </c>
      <c r="Z305" s="2" t="s">
        <v>70</v>
      </c>
      <c r="AA305" s="5">
        <v>0.97499999999999998</v>
      </c>
      <c r="AB305" s="5"/>
      <c r="AC305" s="5"/>
      <c r="AD305" s="7" t="s">
        <v>102</v>
      </c>
      <c r="AE305" s="21" t="str">
        <f ca="1">IFERROR(__xludf.DUMMYFUNCTION("IFERROR(FILTER(Certificate!$B:$B, LOWER(Certificate!$A:$A)=LOWER(TRIM($V305)), (Certificate!$D:$D=""H"") + (Certificate!$D:$D=""HTO"")), """")"),"2022-AT-C039")</f>
        <v>2022-AT-C039</v>
      </c>
      <c r="AF305" s="7"/>
      <c r="AG305" s="7" t="s">
        <v>72</v>
      </c>
      <c r="AH305" s="8" t="str">
        <f ca="1">IFERROR(__xludf.DUMMYFUNCTION("IFERROR(FILTER(Certificate!$B:$B, LOWER(Certificate!$A:$A)=LOWER(TRIM($V305)), (Certificate!$D:$D=""TO"") + (Certificate!$D:$D=""HTO"")), """")"),"")</f>
        <v/>
      </c>
      <c r="AI305" s="7"/>
      <c r="AJ305" s="7"/>
      <c r="AK305" s="8" t="str">
        <f ca="1">IFERROR(__xludf.DUMMYFUNCTION("IFERROR(FILTER(Certificate!$B:$B, Certificate!$A:$A=TRIM($V305), Certificate!$D:$D=""D""), """")"),"")</f>
        <v/>
      </c>
      <c r="AL305" s="2"/>
    </row>
    <row r="306" spans="1:38" ht="13" x14ac:dyDescent="0.15">
      <c r="A306" s="2">
        <v>303</v>
      </c>
      <c r="B306" s="3">
        <v>44760</v>
      </c>
      <c r="C306" s="2" t="s">
        <v>1057</v>
      </c>
      <c r="D306" s="2" t="s">
        <v>1058</v>
      </c>
      <c r="E306" s="2" t="s">
        <v>771</v>
      </c>
      <c r="F306" s="2" t="s">
        <v>1147</v>
      </c>
      <c r="G306" s="2" t="s">
        <v>1148</v>
      </c>
      <c r="H306" s="2" t="s">
        <v>1149</v>
      </c>
      <c r="I306" s="2" t="s">
        <v>1150</v>
      </c>
      <c r="J306" s="2" t="s">
        <v>293</v>
      </c>
      <c r="K306" s="2" t="s">
        <v>1</v>
      </c>
      <c r="M306" s="2" t="s">
        <v>963</v>
      </c>
      <c r="N306" s="2" t="s">
        <v>1151</v>
      </c>
      <c r="O306" s="2">
        <v>5</v>
      </c>
      <c r="P306" s="2">
        <v>5</v>
      </c>
      <c r="Q306" s="2">
        <v>0</v>
      </c>
      <c r="R306" s="2" t="s">
        <v>1065</v>
      </c>
      <c r="S306" s="2" t="s">
        <v>1065</v>
      </c>
      <c r="U306" s="2" t="s">
        <v>1152</v>
      </c>
      <c r="V306" s="4" t="str">
        <f t="shared" si="1"/>
        <v>YASİN GÜLEÇ</v>
      </c>
      <c r="W306" s="6">
        <v>0</v>
      </c>
      <c r="X306" s="5">
        <v>0.92449999999999999</v>
      </c>
      <c r="Y306" s="6">
        <v>0</v>
      </c>
      <c r="Z306" s="2" t="s">
        <v>70</v>
      </c>
      <c r="AA306" s="5">
        <v>0.67500000000000004</v>
      </c>
      <c r="AB306" s="5"/>
      <c r="AC306" s="5"/>
      <c r="AD306" s="7" t="s">
        <v>727</v>
      </c>
      <c r="AE306" s="21" t="str">
        <f ca="1">IFERROR(__xludf.DUMMYFUNCTION("IFERROR(FILTER(Certificate!$B:$B, LOWER(Certificate!$A:$A)=LOWER(TRIM($V306)), (Certificate!$D:$D=""H"") + (Certificate!$D:$D=""HTO"")), """")"),"")</f>
        <v/>
      </c>
      <c r="AF306" s="7"/>
      <c r="AG306" s="7" t="s">
        <v>72</v>
      </c>
      <c r="AH306" s="8" t="str">
        <f ca="1">IFERROR(__xludf.DUMMYFUNCTION("IFERROR(FILTER(Certificate!$B:$B, LOWER(Certificate!$A:$A)=LOWER(TRIM($V306)), (Certificate!$D:$D=""TO"") + (Certificate!$D:$D=""HTO"")), """")"),"")</f>
        <v/>
      </c>
      <c r="AI306" s="7"/>
      <c r="AJ306" s="7"/>
      <c r="AK306" s="8" t="str">
        <f ca="1">IFERROR(__xludf.DUMMYFUNCTION("IFERROR(FILTER(Certificate!$B:$B, Certificate!$A:$A=TRIM($V306), Certificate!$D:$D=""D""), """")"),"")</f>
        <v/>
      </c>
      <c r="AL306" s="2"/>
    </row>
    <row r="307" spans="1:38" ht="13" x14ac:dyDescent="0.15">
      <c r="A307" s="2">
        <v>304</v>
      </c>
      <c r="B307" s="3">
        <v>44804</v>
      </c>
      <c r="C307" s="2" t="s">
        <v>1153</v>
      </c>
      <c r="D307" s="2" t="s">
        <v>1154</v>
      </c>
      <c r="E307" s="2" t="s">
        <v>1155</v>
      </c>
      <c r="F307" s="2" t="s">
        <v>1156</v>
      </c>
      <c r="G307" s="2" t="s">
        <v>1157</v>
      </c>
      <c r="H307" s="2" t="s">
        <v>1158</v>
      </c>
      <c r="I307" s="2" t="s">
        <v>974</v>
      </c>
      <c r="J307" s="2" t="s">
        <v>101</v>
      </c>
      <c r="K307" s="2" t="s">
        <v>1</v>
      </c>
      <c r="V307" s="4" t="str">
        <f t="shared" si="1"/>
        <v>Sami Ilker Canat</v>
      </c>
      <c r="W307" s="6">
        <v>0</v>
      </c>
      <c r="X307" s="5">
        <v>0.85850000000000004</v>
      </c>
      <c r="Y307" s="6">
        <v>0</v>
      </c>
      <c r="Z307" s="2" t="s">
        <v>70</v>
      </c>
      <c r="AA307" s="5">
        <v>0.83330000000000004</v>
      </c>
      <c r="AB307" s="5"/>
      <c r="AC307" s="5"/>
      <c r="AD307" s="7" t="s">
        <v>102</v>
      </c>
      <c r="AE307" s="21" t="str">
        <f ca="1">IFERROR(__xludf.DUMMYFUNCTION("IFERROR(FILTER(Certificate!$B:$B, LOWER(Certificate!$A:$A)=LOWER(TRIM($V307)), (Certificate!$D:$D=""H"") + (Certificate!$D:$D=""HTO"")), """")"),"2022-AT-C053")</f>
        <v>2022-AT-C053</v>
      </c>
      <c r="AF307" s="7"/>
      <c r="AG307" s="7" t="s">
        <v>72</v>
      </c>
      <c r="AH307" s="8" t="str">
        <f ca="1">IFERROR(__xludf.DUMMYFUNCTION("IFERROR(FILTER(Certificate!$B:$B, LOWER(Certificate!$A:$A)=LOWER(TRIM($V307)), (Certificate!$D:$D=""TO"") + (Certificate!$D:$D=""HTO"")), """")"),"")</f>
        <v/>
      </c>
      <c r="AI307" s="7"/>
      <c r="AJ307" s="7"/>
      <c r="AK307" s="8" t="str">
        <f ca="1">IFERROR(__xludf.DUMMYFUNCTION("IFERROR(FILTER(Certificate!$B:$B, Certificate!$A:$A=TRIM($V307), Certificate!$D:$D=""D""), """")"),"")</f>
        <v/>
      </c>
      <c r="AL307" s="2"/>
    </row>
    <row r="308" spans="1:38" ht="13" x14ac:dyDescent="0.15">
      <c r="A308" s="2">
        <v>305</v>
      </c>
      <c r="B308" s="3">
        <v>44804</v>
      </c>
      <c r="C308" s="2" t="s">
        <v>1153</v>
      </c>
      <c r="D308" s="2" t="s">
        <v>1154</v>
      </c>
      <c r="E308" s="2" t="s">
        <v>1155</v>
      </c>
      <c r="F308" s="2" t="s">
        <v>1159</v>
      </c>
      <c r="G308" s="2" t="s">
        <v>1160</v>
      </c>
      <c r="H308" s="2" t="s">
        <v>1161</v>
      </c>
      <c r="I308" s="2" t="s">
        <v>835</v>
      </c>
      <c r="J308" s="2" t="s">
        <v>1162</v>
      </c>
      <c r="K308" s="2" t="s">
        <v>1</v>
      </c>
      <c r="V308" s="4" t="str">
        <f t="shared" si="1"/>
        <v>Tuğçe Atıcı Keskin</v>
      </c>
      <c r="W308" s="6">
        <v>0</v>
      </c>
      <c r="X308" s="5">
        <v>0.91510000000000002</v>
      </c>
      <c r="Y308" s="6">
        <v>0</v>
      </c>
      <c r="Z308" s="2" t="s">
        <v>70</v>
      </c>
      <c r="AA308" s="5">
        <v>0.90500000000000003</v>
      </c>
      <c r="AB308" s="5"/>
      <c r="AC308" s="5"/>
      <c r="AD308" s="7" t="s">
        <v>102</v>
      </c>
      <c r="AE308" s="21" t="str">
        <f ca="1">IFERROR(__xludf.DUMMYFUNCTION("IFERROR(FILTER(Certificate!$B:$B, LOWER(Certificate!$A:$A)=LOWER(TRIM($V308)), (Certificate!$D:$D=""H"") + (Certificate!$D:$D=""HTO"")), """")"),"2023-AT-C070")</f>
        <v>2023-AT-C070</v>
      </c>
      <c r="AF308" s="7"/>
      <c r="AG308" s="7" t="s">
        <v>72</v>
      </c>
      <c r="AH308" s="8" t="str">
        <f ca="1">IFERROR(__xludf.DUMMYFUNCTION("IFERROR(FILTER(Certificate!$B:$B, LOWER(Certificate!$A:$A)=LOWER(TRIM($V308)), (Certificate!$D:$D=""TO"") + (Certificate!$D:$D=""HTO"")), """")"),"")</f>
        <v/>
      </c>
      <c r="AI308" s="7"/>
      <c r="AJ308" s="7"/>
      <c r="AK308" s="8" t="str">
        <f ca="1">IFERROR(__xludf.DUMMYFUNCTION("IFERROR(FILTER(Certificate!$B:$B, Certificate!$A:$A=TRIM($V308), Certificate!$D:$D=""D""), """")"),"")</f>
        <v/>
      </c>
      <c r="AL308" s="2"/>
    </row>
    <row r="309" spans="1:38" ht="13" x14ac:dyDescent="0.15">
      <c r="A309" s="2">
        <v>306</v>
      </c>
      <c r="B309" s="3">
        <v>44804</v>
      </c>
      <c r="C309" s="2" t="s">
        <v>1153</v>
      </c>
      <c r="D309" s="2" t="s">
        <v>1154</v>
      </c>
      <c r="E309" s="2" t="s">
        <v>1155</v>
      </c>
      <c r="F309" s="2" t="s">
        <v>1163</v>
      </c>
      <c r="G309" s="2" t="s">
        <v>1164</v>
      </c>
      <c r="H309" s="2" t="s">
        <v>1165</v>
      </c>
      <c r="I309" s="2" t="s">
        <v>1166</v>
      </c>
      <c r="J309" s="2" t="s">
        <v>101</v>
      </c>
      <c r="K309" s="2" t="s">
        <v>1</v>
      </c>
      <c r="V309" s="4" t="str">
        <f t="shared" si="1"/>
        <v>Duygu Çabuk</v>
      </c>
      <c r="W309" s="6">
        <v>0</v>
      </c>
      <c r="X309" s="5">
        <v>0.90569999999999995</v>
      </c>
      <c r="Y309" s="6">
        <v>0</v>
      </c>
      <c r="Z309" s="2" t="s">
        <v>70</v>
      </c>
      <c r="AA309" s="5">
        <v>0.83330000000000004</v>
      </c>
      <c r="AB309" s="5"/>
      <c r="AC309" s="5"/>
      <c r="AD309" s="7" t="s">
        <v>102</v>
      </c>
      <c r="AE309" s="21" t="str">
        <f ca="1">IFERROR(__xludf.DUMMYFUNCTION("IFERROR(FILTER(Certificate!$B:$B, LOWER(Certificate!$A:$A)=LOWER(TRIM($V309)), (Certificate!$D:$D=""H"") + (Certificate!$D:$D=""HTO"")), """")"),"2023-AT-C085")</f>
        <v>2023-AT-C085</v>
      </c>
      <c r="AF309" s="7"/>
      <c r="AG309" s="7" t="s">
        <v>72</v>
      </c>
      <c r="AH309" s="8" t="str">
        <f ca="1">IFERROR(__xludf.DUMMYFUNCTION("IFERROR(FILTER(Certificate!$B:$B, LOWER(Certificate!$A:$A)=LOWER(TRIM($V309)), (Certificate!$D:$D=""TO"") + (Certificate!$D:$D=""HTO"")), """")"),"")</f>
        <v/>
      </c>
      <c r="AI309" s="7"/>
      <c r="AJ309" s="7"/>
      <c r="AK309" s="8" t="str">
        <f ca="1">IFERROR(__xludf.DUMMYFUNCTION("IFERROR(FILTER(Certificate!$B:$B, Certificate!$A:$A=TRIM($V309), Certificate!$D:$D=""D""), """")"),"")</f>
        <v/>
      </c>
      <c r="AL309" s="2"/>
    </row>
    <row r="310" spans="1:38" ht="13" x14ac:dyDescent="0.15">
      <c r="A310" s="2">
        <v>307</v>
      </c>
      <c r="B310" s="3">
        <v>44804</v>
      </c>
      <c r="C310" s="2" t="s">
        <v>1153</v>
      </c>
      <c r="D310" s="2" t="s">
        <v>1154</v>
      </c>
      <c r="E310" s="2" t="s">
        <v>1155</v>
      </c>
      <c r="F310" s="2" t="s">
        <v>1167</v>
      </c>
      <c r="G310" s="2" t="s">
        <v>1168</v>
      </c>
      <c r="H310" s="2" t="s">
        <v>1169</v>
      </c>
      <c r="I310" s="2" t="s">
        <v>1170</v>
      </c>
      <c r="J310" s="2" t="s">
        <v>1171</v>
      </c>
      <c r="K310" s="2" t="s">
        <v>12</v>
      </c>
      <c r="V310" s="4" t="str">
        <f t="shared" si="1"/>
        <v>Chris Thompson</v>
      </c>
      <c r="W310" s="6">
        <v>0</v>
      </c>
      <c r="X310" s="5">
        <v>0.97170000000000001</v>
      </c>
      <c r="Y310" s="6">
        <v>0</v>
      </c>
      <c r="Z310" s="2" t="s">
        <v>70</v>
      </c>
      <c r="AA310" s="5">
        <v>1</v>
      </c>
      <c r="AB310" s="5"/>
      <c r="AC310" s="5"/>
      <c r="AD310" s="7" t="s">
        <v>102</v>
      </c>
      <c r="AE310" s="21" t="str">
        <f ca="1">IFERROR(__xludf.DUMMYFUNCTION("IFERROR(FILTER(Certificate!$B:$B, LOWER(Certificate!$A:$A)=LOWER(TRIM($V310)), (Certificate!$D:$D=""H"") + (Certificate!$D:$D=""HTO"")), """")"),"2022-AT-C044")</f>
        <v>2022-AT-C044</v>
      </c>
      <c r="AF310" s="7"/>
      <c r="AG310" s="7" t="s">
        <v>72</v>
      </c>
      <c r="AH310" s="8" t="str">
        <f ca="1">IFERROR(__xludf.DUMMYFUNCTION("IFERROR(FILTER(Certificate!$B:$B, LOWER(Certificate!$A:$A)=LOWER(TRIM($V310)), (Certificate!$D:$D=""TO"") + (Certificate!$D:$D=""HTO"")), """")"),"")</f>
        <v/>
      </c>
      <c r="AI310" s="7"/>
      <c r="AJ310" s="7"/>
      <c r="AK310" s="8" t="str">
        <f ca="1">IFERROR(__xludf.DUMMYFUNCTION("IFERROR(FILTER(Certificate!$B:$B, Certificate!$A:$A=TRIM($V310), Certificate!$D:$D=""D""), """")"),"")</f>
        <v/>
      </c>
      <c r="AL310" s="2"/>
    </row>
    <row r="311" spans="1:38" ht="13" x14ac:dyDescent="0.15">
      <c r="A311" s="2">
        <v>308</v>
      </c>
      <c r="B311" s="3">
        <v>44804</v>
      </c>
      <c r="C311" s="2" t="s">
        <v>1153</v>
      </c>
      <c r="D311" s="2" t="s">
        <v>1154</v>
      </c>
      <c r="E311" s="2" t="s">
        <v>1155</v>
      </c>
      <c r="F311" s="2" t="s">
        <v>1172</v>
      </c>
      <c r="G311" s="2" t="s">
        <v>1173</v>
      </c>
      <c r="H311" s="2" t="s">
        <v>1174</v>
      </c>
      <c r="I311" s="2" t="s">
        <v>835</v>
      </c>
      <c r="J311" s="2" t="s">
        <v>101</v>
      </c>
      <c r="K311" s="2" t="s">
        <v>1</v>
      </c>
      <c r="V311" s="4" t="str">
        <f t="shared" si="1"/>
        <v>YENER KESTEL</v>
      </c>
      <c r="W311" s="6">
        <v>0</v>
      </c>
      <c r="X311" s="5">
        <v>0.87739999999999996</v>
      </c>
      <c r="Y311" s="6">
        <v>0</v>
      </c>
      <c r="Z311" s="2" t="s">
        <v>70</v>
      </c>
      <c r="AA311" s="5">
        <v>0.7833</v>
      </c>
      <c r="AB311" s="5"/>
      <c r="AC311" s="5"/>
      <c r="AD311" s="7" t="s">
        <v>102</v>
      </c>
      <c r="AE311" s="21" t="str">
        <f ca="1">IFERROR(__xludf.DUMMYFUNCTION("IFERROR(FILTER(Certificate!$B:$B, LOWER(Certificate!$A:$A)=LOWER(TRIM($V311)), (Certificate!$D:$D=""H"") + (Certificate!$D:$D=""HTO"")), """")"),"2023-AT-C086")</f>
        <v>2023-AT-C086</v>
      </c>
      <c r="AF311" s="7"/>
      <c r="AG311" s="7" t="s">
        <v>72</v>
      </c>
      <c r="AH311" s="8" t="str">
        <f ca="1">IFERROR(__xludf.DUMMYFUNCTION("IFERROR(FILTER(Certificate!$B:$B, LOWER(Certificate!$A:$A)=LOWER(TRIM($V311)), (Certificate!$D:$D=""TO"") + (Certificate!$D:$D=""HTO"")), """")"),"")</f>
        <v/>
      </c>
      <c r="AI311" s="7"/>
      <c r="AJ311" s="7"/>
      <c r="AK311" s="8" t="str">
        <f ca="1">IFERROR(__xludf.DUMMYFUNCTION("IFERROR(FILTER(Certificate!$B:$B, Certificate!$A:$A=TRIM($V311), Certificate!$D:$D=""D""), """")"),"")</f>
        <v/>
      </c>
      <c r="AL311" s="2"/>
    </row>
    <row r="312" spans="1:38" ht="13" x14ac:dyDescent="0.15">
      <c r="A312" s="2">
        <v>309</v>
      </c>
      <c r="B312" s="3">
        <v>44804</v>
      </c>
      <c r="C312" s="2" t="s">
        <v>1153</v>
      </c>
      <c r="D312" s="2" t="s">
        <v>1154</v>
      </c>
      <c r="E312" s="2" t="s">
        <v>1155</v>
      </c>
      <c r="F312" s="2" t="s">
        <v>1175</v>
      </c>
      <c r="G312" s="2" t="s">
        <v>1176</v>
      </c>
      <c r="H312" s="2" t="s">
        <v>1177</v>
      </c>
      <c r="I312" s="2" t="s">
        <v>835</v>
      </c>
      <c r="J312" s="2" t="s">
        <v>101</v>
      </c>
      <c r="K312" s="2" t="s">
        <v>1</v>
      </c>
      <c r="V312" s="4" t="str">
        <f t="shared" si="1"/>
        <v>ERTUGRUL OZDEMIR</v>
      </c>
      <c r="W312" s="6">
        <v>0</v>
      </c>
      <c r="X312" s="5">
        <v>0.8962</v>
      </c>
      <c r="Y312" s="6">
        <v>0</v>
      </c>
      <c r="Z312" s="2" t="s">
        <v>70</v>
      </c>
      <c r="AA312" s="5">
        <v>0.91669999999999996</v>
      </c>
      <c r="AB312" s="5"/>
      <c r="AC312" s="5"/>
      <c r="AD312" s="7" t="s">
        <v>102</v>
      </c>
      <c r="AE312" s="21" t="str">
        <f ca="1">IFERROR(__xludf.DUMMYFUNCTION("IFERROR(FILTER(Certificate!$B:$B, LOWER(Certificate!$A:$A)=LOWER(TRIM($V312)), (Certificate!$D:$D=""H"") + (Certificate!$D:$D=""HTO"")), """")"),"2022-AT-C055")</f>
        <v>2022-AT-C055</v>
      </c>
      <c r="AF312" s="7"/>
      <c r="AG312" s="7" t="s">
        <v>72</v>
      </c>
      <c r="AH312" s="8" t="str">
        <f ca="1">IFERROR(__xludf.DUMMYFUNCTION("IFERROR(FILTER(Certificate!$B:$B, LOWER(Certificate!$A:$A)=LOWER(TRIM($V312)), (Certificate!$D:$D=""TO"") + (Certificate!$D:$D=""HTO"")), """")"),"")</f>
        <v/>
      </c>
      <c r="AI312" s="7"/>
      <c r="AJ312" s="7"/>
      <c r="AK312" s="8" t="str">
        <f ca="1">IFERROR(__xludf.DUMMYFUNCTION("IFERROR(FILTER(Certificate!$B:$B, Certificate!$A:$A=TRIM($V312), Certificate!$D:$D=""D""), """")"),"")</f>
        <v/>
      </c>
      <c r="AL312" s="2"/>
    </row>
    <row r="313" spans="1:38" ht="13" x14ac:dyDescent="0.15">
      <c r="A313" s="2">
        <v>310</v>
      </c>
      <c r="B313" s="3">
        <v>44804</v>
      </c>
      <c r="C313" s="2" t="s">
        <v>1153</v>
      </c>
      <c r="D313" s="2" t="s">
        <v>1154</v>
      </c>
      <c r="E313" s="2" t="s">
        <v>1155</v>
      </c>
      <c r="F313" s="2" t="s">
        <v>1178</v>
      </c>
      <c r="G313" s="2" t="s">
        <v>1179</v>
      </c>
      <c r="H313" s="2" t="s">
        <v>1180</v>
      </c>
      <c r="I313" s="2" t="s">
        <v>1181</v>
      </c>
      <c r="J313" s="2" t="s">
        <v>1182</v>
      </c>
      <c r="K313" s="2" t="s">
        <v>1183</v>
      </c>
      <c r="V313" s="4" t="str">
        <f t="shared" si="1"/>
        <v>Nikolai Stashkevich</v>
      </c>
      <c r="W313" s="6">
        <v>0</v>
      </c>
      <c r="X313" s="5">
        <v>0.91510000000000002</v>
      </c>
      <c r="Y313" s="6">
        <v>0</v>
      </c>
      <c r="Z313" s="2" t="s">
        <v>70</v>
      </c>
      <c r="AA313" s="5">
        <v>0.7167</v>
      </c>
      <c r="AB313" s="5"/>
      <c r="AC313" s="5"/>
      <c r="AD313" s="9" t="s">
        <v>727</v>
      </c>
      <c r="AE313" s="21" t="str">
        <f ca="1">IFERROR(__xludf.DUMMYFUNCTION("IFERROR(FILTER(Certificate!$B:$B, LOWER(Certificate!$A:$A)=LOWER(TRIM($V313)), (Certificate!$D:$D=""H"") + (Certificate!$D:$D=""HTO"")), """")"),"2023-AT-C104")</f>
        <v>2023-AT-C104</v>
      </c>
      <c r="AF313" s="7"/>
      <c r="AG313" s="7" t="s">
        <v>72</v>
      </c>
      <c r="AH313" s="8" t="str">
        <f ca="1">IFERROR(__xludf.DUMMYFUNCTION("IFERROR(FILTER(Certificate!$B:$B, LOWER(Certificate!$A:$A)=LOWER(TRIM($V313)), (Certificate!$D:$D=""TO"") + (Certificate!$D:$D=""HTO"")), """")"),"")</f>
        <v/>
      </c>
      <c r="AI313" s="7"/>
      <c r="AJ313" s="7"/>
      <c r="AK313" s="8" t="str">
        <f ca="1">IFERROR(__xludf.DUMMYFUNCTION("IFERROR(FILTER(Certificate!$B:$B, Certificate!$A:$A=TRIM($V313), Certificate!$D:$D=""D""), """")"),"")</f>
        <v/>
      </c>
      <c r="AL313" s="2"/>
    </row>
    <row r="314" spans="1:38" ht="13" x14ac:dyDescent="0.15">
      <c r="A314" s="2">
        <v>311</v>
      </c>
      <c r="B314" s="3">
        <v>44804</v>
      </c>
      <c r="C314" s="2" t="s">
        <v>1153</v>
      </c>
      <c r="D314" s="2" t="s">
        <v>1154</v>
      </c>
      <c r="E314" s="2" t="s">
        <v>1155</v>
      </c>
      <c r="F314" s="2" t="s">
        <v>1184</v>
      </c>
      <c r="G314" s="2" t="s">
        <v>1185</v>
      </c>
      <c r="H314" s="2" t="s">
        <v>1186</v>
      </c>
      <c r="J314" s="2" t="s">
        <v>101</v>
      </c>
      <c r="K314" s="2" t="s">
        <v>1</v>
      </c>
      <c r="V314" s="4" t="str">
        <f t="shared" si="1"/>
        <v>Gülcan Açıkel</v>
      </c>
      <c r="W314" s="6">
        <v>0</v>
      </c>
      <c r="X314" s="5">
        <v>0.99060000000000004</v>
      </c>
      <c r="Y314" s="6">
        <v>0</v>
      </c>
      <c r="Z314" s="2" t="s">
        <v>70</v>
      </c>
      <c r="AA314" s="5">
        <v>0.81669999999999998</v>
      </c>
      <c r="AB314" s="5"/>
      <c r="AC314" s="5"/>
      <c r="AD314" s="7" t="s">
        <v>102</v>
      </c>
      <c r="AE314" s="21" t="str">
        <f ca="1">IFERROR(__xludf.DUMMYFUNCTION("IFERROR(FILTER(Certificate!$B:$B, LOWER(Certificate!$A:$A)=LOWER(TRIM($V314)), (Certificate!$D:$D=""H"") + (Certificate!$D:$D=""HTO"")), """")"),"2023-AT-C087")</f>
        <v>2023-AT-C087</v>
      </c>
      <c r="AF314" s="7"/>
      <c r="AG314" s="7" t="s">
        <v>72</v>
      </c>
      <c r="AH314" s="8" t="str">
        <f ca="1">IFERROR(__xludf.DUMMYFUNCTION("IFERROR(FILTER(Certificate!$B:$B, LOWER(Certificate!$A:$A)=LOWER(TRIM($V314)), (Certificate!$D:$D=""TO"") + (Certificate!$D:$D=""HTO"")), """")"),"")</f>
        <v/>
      </c>
      <c r="AI314" s="7"/>
      <c r="AJ314" s="7"/>
      <c r="AK314" s="8" t="str">
        <f ca="1">IFERROR(__xludf.DUMMYFUNCTION("IFERROR(FILTER(Certificate!$B:$B, Certificate!$A:$A=TRIM($V314), Certificate!$D:$D=""D""), """")"),"")</f>
        <v/>
      </c>
      <c r="AL314" s="2"/>
    </row>
    <row r="315" spans="1:38" ht="13" x14ac:dyDescent="0.15">
      <c r="A315" s="2">
        <v>312</v>
      </c>
      <c r="B315" s="3">
        <v>44804</v>
      </c>
      <c r="C315" s="2" t="s">
        <v>1153</v>
      </c>
      <c r="D315" s="2" t="s">
        <v>1154</v>
      </c>
      <c r="E315" s="2" t="s">
        <v>1155</v>
      </c>
      <c r="F315" s="2" t="s">
        <v>1187</v>
      </c>
      <c r="G315" s="2" t="s">
        <v>1188</v>
      </c>
      <c r="H315" s="2" t="s">
        <v>1189</v>
      </c>
      <c r="J315" s="2" t="s">
        <v>101</v>
      </c>
      <c r="K315" s="2" t="s">
        <v>1</v>
      </c>
      <c r="V315" s="4" t="str">
        <f t="shared" si="1"/>
        <v>Pelin Ergier Kara</v>
      </c>
      <c r="W315" s="6">
        <v>0</v>
      </c>
      <c r="X315" s="5">
        <v>0.52829999999999999</v>
      </c>
      <c r="Y315" s="5">
        <v>0.88680000000000003</v>
      </c>
      <c r="Z315" s="2" t="s">
        <v>70</v>
      </c>
      <c r="AA315" s="5"/>
      <c r="AB315" s="5"/>
      <c r="AC315" s="5"/>
      <c r="AD315" s="7" t="s">
        <v>71</v>
      </c>
      <c r="AE315" s="21" t="str">
        <f ca="1">IFERROR(__xludf.DUMMYFUNCTION("IFERROR(FILTER(Certificate!$B:$B, LOWER(Certificate!$A:$A)=LOWER(TRIM($V315)), (Certificate!$D:$D=""H"") + (Certificate!$D:$D=""HTO"")), """")"),"")</f>
        <v/>
      </c>
      <c r="AF315" s="7"/>
      <c r="AG315" s="7" t="s">
        <v>72</v>
      </c>
      <c r="AH315" s="8" t="str">
        <f ca="1">IFERROR(__xludf.DUMMYFUNCTION("IFERROR(FILTER(Certificate!$B:$B, LOWER(Certificate!$A:$A)=LOWER(TRIM($V315)), (Certificate!$D:$D=""TO"") + (Certificate!$D:$D=""HTO"")), """")"),"")</f>
        <v/>
      </c>
      <c r="AI315" s="7"/>
      <c r="AJ315" s="7"/>
      <c r="AK315" s="8" t="str">
        <f ca="1">IFERROR(__xludf.DUMMYFUNCTION("IFERROR(FILTER(Certificate!$B:$B, Certificate!$A:$A=TRIM($V315), Certificate!$D:$D=""D""), """")"),"")</f>
        <v/>
      </c>
      <c r="AL315" s="2"/>
    </row>
    <row r="316" spans="1:38" ht="13" x14ac:dyDescent="0.15">
      <c r="A316" s="2">
        <v>313</v>
      </c>
      <c r="B316" s="3">
        <v>44804</v>
      </c>
      <c r="C316" s="2" t="s">
        <v>1153</v>
      </c>
      <c r="D316" s="2" t="s">
        <v>1154</v>
      </c>
      <c r="E316" s="2" t="s">
        <v>1155</v>
      </c>
      <c r="F316" s="2" t="s">
        <v>1190</v>
      </c>
      <c r="G316" s="2" t="s">
        <v>1191</v>
      </c>
      <c r="H316" s="2" t="s">
        <v>1192</v>
      </c>
      <c r="J316" s="2" t="s">
        <v>1193</v>
      </c>
      <c r="K316" s="2" t="s">
        <v>1</v>
      </c>
      <c r="V316" s="4" t="str">
        <f t="shared" si="1"/>
        <v>AYFER ADIGÜZEL</v>
      </c>
      <c r="W316" s="6">
        <v>0</v>
      </c>
      <c r="X316" s="5">
        <v>0.92449999999999999</v>
      </c>
      <c r="Y316" s="6">
        <v>0</v>
      </c>
      <c r="Z316" s="2" t="s">
        <v>70</v>
      </c>
      <c r="AA316" s="5">
        <v>0.91669999999999996</v>
      </c>
      <c r="AB316" s="5">
        <v>0.99170000000000003</v>
      </c>
      <c r="AC316" s="5"/>
      <c r="AD316" s="7" t="s">
        <v>102</v>
      </c>
      <c r="AE316" s="21" t="str">
        <f ca="1">IFERROR(__xludf.DUMMYFUNCTION("IFERROR(FILTER(Certificate!$B:$B, LOWER(Certificate!$A:$A)=LOWER(TRIM($V316)), (Certificate!$D:$D=""H"") + (Certificate!$D:$D=""HTO"")), """")"),"2022-AT-C061")</f>
        <v>2022-AT-C061</v>
      </c>
      <c r="AF316" s="7"/>
      <c r="AG316" s="7" t="s">
        <v>103</v>
      </c>
      <c r="AH316" s="8" t="str">
        <f ca="1">IFERROR(__xludf.DUMMYFUNCTION("IFERROR(FILTER(Certificate!$B:$B, LOWER(Certificate!$A:$A)=LOWER(TRIM($V316)), (Certificate!$D:$D=""TO"") + (Certificate!$D:$D=""HTO"")), """")"),"2023-AT-C068")</f>
        <v>2023-AT-C068</v>
      </c>
      <c r="AI316" s="7"/>
      <c r="AJ316" s="7"/>
      <c r="AK316" s="8" t="str">
        <f ca="1">IFERROR(__xludf.DUMMYFUNCTION("IFERROR(FILTER(Certificate!$B:$B, Certificate!$A:$A=TRIM($V316), Certificate!$D:$D=""D""), """")"),"")</f>
        <v/>
      </c>
      <c r="AL316" s="2"/>
    </row>
    <row r="317" spans="1:38" ht="13" x14ac:dyDescent="0.15">
      <c r="A317" s="2">
        <v>314</v>
      </c>
      <c r="B317" s="3">
        <v>44804</v>
      </c>
      <c r="C317" s="2" t="s">
        <v>1153</v>
      </c>
      <c r="D317" s="2" t="s">
        <v>1154</v>
      </c>
      <c r="E317" s="2" t="s">
        <v>1155</v>
      </c>
      <c r="F317" s="2" t="s">
        <v>1194</v>
      </c>
      <c r="G317" s="2" t="s">
        <v>1195</v>
      </c>
      <c r="H317" s="2" t="s">
        <v>1196</v>
      </c>
      <c r="J317" s="2" t="s">
        <v>1193</v>
      </c>
      <c r="K317" s="2" t="s">
        <v>1</v>
      </c>
      <c r="V317" s="4" t="str">
        <f t="shared" si="1"/>
        <v>SELENGE BİRAVCI</v>
      </c>
      <c r="W317" s="6">
        <v>0</v>
      </c>
      <c r="X317" s="5">
        <v>0.82079999999999997</v>
      </c>
      <c r="Y317" s="5">
        <v>0.8679</v>
      </c>
      <c r="Z317" s="2" t="s">
        <v>70</v>
      </c>
      <c r="AA317" s="5">
        <v>0.86670000000000003</v>
      </c>
      <c r="AB317" s="5">
        <v>0.9667</v>
      </c>
      <c r="AC317" s="5"/>
      <c r="AD317" s="7" t="s">
        <v>102</v>
      </c>
      <c r="AE317" s="21" t="str">
        <f ca="1">IFERROR(__xludf.DUMMYFUNCTION("IFERROR(FILTER(Certificate!$B:$B, LOWER(Certificate!$A:$A)=LOWER(TRIM($V317)), (Certificate!$D:$D=""H"") + (Certificate!$D:$D=""HTO"")), """")"),"2022-AT-C060")</f>
        <v>2022-AT-C060</v>
      </c>
      <c r="AF317" s="7"/>
      <c r="AG317" s="7" t="s">
        <v>103</v>
      </c>
      <c r="AH317" s="8" t="str">
        <f ca="1">IFERROR(__xludf.DUMMYFUNCTION("IFERROR(FILTER(Certificate!$B:$B, LOWER(Certificate!$A:$A)=LOWER(TRIM($V317)), (Certificate!$D:$D=""TO"") + (Certificate!$D:$D=""HTO"")), """")"),"2023-AT-C066")</f>
        <v>2023-AT-C066</v>
      </c>
      <c r="AI317" s="7"/>
      <c r="AJ317" s="7"/>
      <c r="AK317" s="8" t="str">
        <f ca="1">IFERROR(__xludf.DUMMYFUNCTION("IFERROR(FILTER(Certificate!$B:$B, Certificate!$A:$A=TRIM($V317), Certificate!$D:$D=""D""), """")"),"")</f>
        <v/>
      </c>
      <c r="AL317" s="2"/>
    </row>
    <row r="318" spans="1:38" ht="13" x14ac:dyDescent="0.15">
      <c r="A318" s="2">
        <v>315</v>
      </c>
      <c r="B318" s="3">
        <v>44804</v>
      </c>
      <c r="C318" s="2" t="s">
        <v>1153</v>
      </c>
      <c r="D318" s="2" t="s">
        <v>1154</v>
      </c>
      <c r="E318" s="2" t="s">
        <v>1155</v>
      </c>
      <c r="F318" s="2" t="s">
        <v>1197</v>
      </c>
      <c r="G318" s="2" t="s">
        <v>1198</v>
      </c>
      <c r="H318" s="2" t="s">
        <v>1199</v>
      </c>
      <c r="J318" s="2" t="s">
        <v>1193</v>
      </c>
      <c r="K318" s="2" t="s">
        <v>1</v>
      </c>
      <c r="V318" s="4" t="str">
        <f t="shared" si="1"/>
        <v>CHRİSTOS MARKOPOULOS</v>
      </c>
      <c r="W318" s="6">
        <v>0</v>
      </c>
      <c r="X318" s="5">
        <v>0.94340000000000002</v>
      </c>
      <c r="Y318" s="6">
        <v>0</v>
      </c>
      <c r="Z318" s="2" t="s">
        <v>70</v>
      </c>
      <c r="AA318" s="5"/>
      <c r="AB318" s="5">
        <v>0.75</v>
      </c>
      <c r="AC318" s="5"/>
      <c r="AD318" s="9" t="s">
        <v>71</v>
      </c>
      <c r="AE318" s="21" t="str">
        <f ca="1">IFERROR(__xludf.DUMMYFUNCTION("IFERROR(FILTER(Certificate!$B:$B, LOWER(Certificate!$A:$A)=LOWER(TRIM($V318)), (Certificate!$D:$D=""H"") + (Certificate!$D:$D=""HTO"")), """")"),"2023-AT-C098")</f>
        <v>2023-AT-C098</v>
      </c>
      <c r="AF318" s="7"/>
      <c r="AG318" s="9" t="s">
        <v>737</v>
      </c>
      <c r="AH318" s="8" t="str">
        <f ca="1">IFERROR(__xludf.DUMMYFUNCTION("IFERROR(FILTER(Certificate!$B:$B, LOWER(Certificate!$A:$A)=LOWER(TRIM($V318)), (Certificate!$D:$D=""TO"") + (Certificate!$D:$D=""HTO"")), """")"),"2023-AT-C098")</f>
        <v>2023-AT-C098</v>
      </c>
      <c r="AI318" s="7"/>
      <c r="AJ318" s="7"/>
      <c r="AK318" s="8" t="str">
        <f ca="1">IFERROR(__xludf.DUMMYFUNCTION("IFERROR(FILTER(Certificate!$B:$B, Certificate!$A:$A=TRIM($V318), Certificate!$D:$D=""D""), """")"),"")</f>
        <v/>
      </c>
      <c r="AL318" s="2"/>
    </row>
    <row r="319" spans="1:38" ht="13" x14ac:dyDescent="0.15">
      <c r="A319" s="2">
        <v>316</v>
      </c>
      <c r="B319" s="3">
        <v>44804</v>
      </c>
      <c r="C319" s="2" t="s">
        <v>1153</v>
      </c>
      <c r="D319" s="2" t="s">
        <v>1154</v>
      </c>
      <c r="E319" s="2" t="s">
        <v>1155</v>
      </c>
      <c r="F319" s="2" t="s">
        <v>1200</v>
      </c>
      <c r="G319" s="2" t="s">
        <v>1201</v>
      </c>
      <c r="H319" s="2" t="s">
        <v>1202</v>
      </c>
      <c r="J319" s="2" t="s">
        <v>1193</v>
      </c>
      <c r="K319" s="2" t="s">
        <v>1</v>
      </c>
      <c r="V319" s="4" t="str">
        <f t="shared" si="1"/>
        <v>SÜMEYRA DUYAR</v>
      </c>
      <c r="W319" s="6">
        <v>0</v>
      </c>
      <c r="X319" s="5">
        <v>0.93400000000000005</v>
      </c>
      <c r="Y319" s="6">
        <v>0</v>
      </c>
      <c r="Z319" s="2" t="s">
        <v>70</v>
      </c>
      <c r="AA319" s="5">
        <v>0.93330000000000002</v>
      </c>
      <c r="AB319" s="5">
        <v>0.9667</v>
      </c>
      <c r="AC319" s="5"/>
      <c r="AD319" s="7" t="s">
        <v>102</v>
      </c>
      <c r="AE319" s="21" t="str">
        <f ca="1">IFERROR(__xludf.DUMMYFUNCTION("IFERROR(FILTER(Certificate!$B:$B, LOWER(Certificate!$A:$A)=LOWER(TRIM($V319)), (Certificate!$D:$D=""H"") + (Certificate!$D:$D=""HTO"")), """")"),"2022-AT-C062")</f>
        <v>2022-AT-C062</v>
      </c>
      <c r="AF319" s="7"/>
      <c r="AG319" s="7" t="s">
        <v>103</v>
      </c>
      <c r="AH319" s="8" t="str">
        <f ca="1">IFERROR(__xludf.DUMMYFUNCTION("IFERROR(FILTER(Certificate!$B:$B, LOWER(Certificate!$A:$A)=LOWER(TRIM($V319)), (Certificate!$D:$D=""TO"") + (Certificate!$D:$D=""HTO"")), """")"),"2023-AT-C067")</f>
        <v>2023-AT-C067</v>
      </c>
      <c r="AI319" s="7"/>
      <c r="AJ319" s="7"/>
      <c r="AK319" s="8" t="str">
        <f ca="1">IFERROR(__xludf.DUMMYFUNCTION("IFERROR(FILTER(Certificate!$B:$B, Certificate!$A:$A=TRIM($V319), Certificate!$D:$D=""D""), """")"),"")</f>
        <v/>
      </c>
      <c r="AL319" s="2"/>
    </row>
    <row r="320" spans="1:38" ht="13" x14ac:dyDescent="0.15">
      <c r="A320" s="2">
        <v>317</v>
      </c>
      <c r="B320" s="3">
        <v>44804</v>
      </c>
      <c r="C320" s="2" t="s">
        <v>1153</v>
      </c>
      <c r="D320" s="2" t="s">
        <v>1154</v>
      </c>
      <c r="E320" s="2" t="s">
        <v>1155</v>
      </c>
      <c r="F320" s="2" t="s">
        <v>1203</v>
      </c>
      <c r="G320" s="2" t="s">
        <v>1204</v>
      </c>
      <c r="H320" s="2" t="s">
        <v>1205</v>
      </c>
      <c r="J320" s="2" t="s">
        <v>1193</v>
      </c>
      <c r="K320" s="2" t="s">
        <v>1</v>
      </c>
      <c r="V320" s="4" t="str">
        <f t="shared" si="1"/>
        <v>ELİF ERKAN</v>
      </c>
      <c r="W320" s="6">
        <v>0</v>
      </c>
      <c r="X320" s="5">
        <v>0.83020000000000005</v>
      </c>
      <c r="Y320" s="5">
        <v>0.85850000000000004</v>
      </c>
      <c r="Z320" s="2" t="s">
        <v>70</v>
      </c>
      <c r="AA320" s="5">
        <v>0.85</v>
      </c>
      <c r="AB320" s="5">
        <v>0.75829999999999997</v>
      </c>
      <c r="AC320" s="5"/>
      <c r="AD320" s="7" t="s">
        <v>102</v>
      </c>
      <c r="AE320" s="21" t="str">
        <f ca="1">IFERROR(__xludf.DUMMYFUNCTION("IFERROR(FILTER(Certificate!$B:$B, LOWER(Certificate!$A:$A)=LOWER(TRIM($V320)), (Certificate!$D:$D=""H"") + (Certificate!$D:$D=""HTO"")), """")"),"2022-AT-C059")</f>
        <v>2022-AT-C059</v>
      </c>
      <c r="AF320" s="7"/>
      <c r="AG320" s="9" t="s">
        <v>737</v>
      </c>
      <c r="AH320" s="8" t="str">
        <f ca="1">IFERROR(__xludf.DUMMYFUNCTION("IFERROR(FILTER(Certificate!$B:$B, LOWER(Certificate!$A:$A)=LOWER(TRIM($V320)), (Certificate!$D:$D=""TO"") + (Certificate!$D:$D=""HTO"")), """")"),"2023-AT-C065")</f>
        <v>2023-AT-C065</v>
      </c>
      <c r="AI320" s="7"/>
      <c r="AJ320" s="7"/>
      <c r="AK320" s="8" t="str">
        <f ca="1">IFERROR(__xludf.DUMMYFUNCTION("IFERROR(FILTER(Certificate!$B:$B, Certificate!$A:$A=TRIM($V320), Certificate!$D:$D=""D""), """")"),"")</f>
        <v/>
      </c>
      <c r="AL320" s="2"/>
    </row>
    <row r="321" spans="1:38" ht="13" x14ac:dyDescent="0.15">
      <c r="A321" s="2">
        <v>318</v>
      </c>
      <c r="B321" s="3">
        <v>44804</v>
      </c>
      <c r="C321" s="2" t="s">
        <v>1153</v>
      </c>
      <c r="D321" s="2" t="s">
        <v>1154</v>
      </c>
      <c r="E321" s="2" t="s">
        <v>1155</v>
      </c>
      <c r="F321" s="2" t="s">
        <v>1206</v>
      </c>
      <c r="G321" s="2" t="s">
        <v>1207</v>
      </c>
      <c r="H321" s="2" t="s">
        <v>1208</v>
      </c>
      <c r="J321" s="2" t="s">
        <v>1193</v>
      </c>
      <c r="K321" s="2" t="s">
        <v>1</v>
      </c>
      <c r="V321" s="4" t="str">
        <f t="shared" si="1"/>
        <v>CANER PALAVAN</v>
      </c>
      <c r="W321" s="6">
        <v>0</v>
      </c>
      <c r="X321" s="5">
        <v>0.85850000000000004</v>
      </c>
      <c r="Y321" s="6">
        <v>0</v>
      </c>
      <c r="Z321" s="2" t="s">
        <v>70</v>
      </c>
      <c r="AA321" s="5">
        <v>0.88329999999999997</v>
      </c>
      <c r="AB321" s="5">
        <v>0.82169999999999999</v>
      </c>
      <c r="AC321" s="5"/>
      <c r="AD321" s="7" t="s">
        <v>102</v>
      </c>
      <c r="AE321" s="21" t="str">
        <f ca="1">IFERROR(__xludf.DUMMYFUNCTION("IFERROR(FILTER(Certificate!$B:$B, LOWER(Certificate!$A:$A)=LOWER(TRIM($V321)), (Certificate!$D:$D=""H"") + (Certificate!$D:$D=""HTO"")), """")"),"2022-AT-C057")</f>
        <v>2022-AT-C057</v>
      </c>
      <c r="AF321" s="7"/>
      <c r="AG321" s="7" t="s">
        <v>103</v>
      </c>
      <c r="AH321" s="8" t="str">
        <f ca="1">IFERROR(__xludf.DUMMYFUNCTION("IFERROR(FILTER(Certificate!$B:$B, LOWER(Certificate!$A:$A)=LOWER(TRIM($V321)), (Certificate!$D:$D=""TO"") + (Certificate!$D:$D=""HTO"")), """")"),"2022-AT-C057")</f>
        <v>2022-AT-C057</v>
      </c>
      <c r="AI321" s="7"/>
      <c r="AJ321" s="7"/>
      <c r="AK321" s="8" t="str">
        <f ca="1">IFERROR(__xludf.DUMMYFUNCTION("IFERROR(FILTER(Certificate!$B:$B, Certificate!$A:$A=TRIM($V321), Certificate!$D:$D=""D""), """")"),"")</f>
        <v/>
      </c>
      <c r="AL321" s="2"/>
    </row>
    <row r="322" spans="1:38" ht="13" x14ac:dyDescent="0.15">
      <c r="A322" s="2">
        <v>319</v>
      </c>
      <c r="B322" s="3">
        <v>44804</v>
      </c>
      <c r="C322" s="2" t="s">
        <v>1153</v>
      </c>
      <c r="D322" s="2" t="s">
        <v>1154</v>
      </c>
      <c r="E322" s="2" t="s">
        <v>1155</v>
      </c>
      <c r="F322" s="2" t="s">
        <v>1209</v>
      </c>
      <c r="G322" s="2" t="s">
        <v>1210</v>
      </c>
      <c r="H322" s="2" t="s">
        <v>1211</v>
      </c>
      <c r="J322" s="2" t="s">
        <v>1193</v>
      </c>
      <c r="K322" s="2" t="s">
        <v>1</v>
      </c>
      <c r="V322" s="4" t="str">
        <f t="shared" si="1"/>
        <v>NUKHET ELBİR</v>
      </c>
      <c r="W322" s="6">
        <v>0</v>
      </c>
      <c r="X322" s="5">
        <v>0.83020000000000005</v>
      </c>
      <c r="Y322" s="6">
        <v>0</v>
      </c>
      <c r="Z322" s="2" t="s">
        <v>70</v>
      </c>
      <c r="AA322" s="5">
        <v>0.86670000000000003</v>
      </c>
      <c r="AB322" s="5"/>
      <c r="AC322" s="5"/>
      <c r="AD322" s="7" t="s">
        <v>102</v>
      </c>
      <c r="AE322" s="21" t="str">
        <f ca="1">IFERROR(__xludf.DUMMYFUNCTION("IFERROR(FILTER(Certificate!$B:$B, LOWER(Certificate!$A:$A)=LOWER(TRIM($V322)), (Certificate!$D:$D=""H"") + (Certificate!$D:$D=""HTO"")), """")"),"2022-AT-C058")</f>
        <v>2022-AT-C058</v>
      </c>
      <c r="AF322" s="7"/>
      <c r="AG322" s="7" t="s">
        <v>72</v>
      </c>
      <c r="AH322" s="8" t="str">
        <f ca="1">IFERROR(__xludf.DUMMYFUNCTION("IFERROR(FILTER(Certificate!$B:$B, LOWER(Certificate!$A:$A)=LOWER(TRIM($V322)), (Certificate!$D:$D=""TO"") + (Certificate!$D:$D=""HTO"")), """")"),"")</f>
        <v/>
      </c>
      <c r="AI322" s="7"/>
      <c r="AJ322" s="7"/>
      <c r="AK322" s="8" t="str">
        <f ca="1">IFERROR(__xludf.DUMMYFUNCTION("IFERROR(FILTER(Certificate!$B:$B, Certificate!$A:$A=TRIM($V322), Certificate!$D:$D=""D""), """")"),"")</f>
        <v/>
      </c>
      <c r="AL322" s="2"/>
    </row>
    <row r="323" spans="1:38" ht="13" x14ac:dyDescent="0.15">
      <c r="A323" s="2">
        <v>320</v>
      </c>
      <c r="B323" s="3">
        <v>44804</v>
      </c>
      <c r="C323" s="2" t="s">
        <v>1153</v>
      </c>
      <c r="D323" s="2" t="s">
        <v>1154</v>
      </c>
      <c r="E323" s="2" t="s">
        <v>1155</v>
      </c>
      <c r="F323" s="2" t="s">
        <v>1212</v>
      </c>
      <c r="G323" s="2" t="s">
        <v>1213</v>
      </c>
      <c r="H323" s="2" t="s">
        <v>1214</v>
      </c>
      <c r="J323" s="2" t="s">
        <v>1193</v>
      </c>
      <c r="K323" s="2" t="s">
        <v>1</v>
      </c>
      <c r="V323" s="4" t="str">
        <f t="shared" si="1"/>
        <v>DENİZ ASLAN</v>
      </c>
      <c r="W323" s="6">
        <v>0</v>
      </c>
      <c r="X323" s="5">
        <v>0.69810000000000005</v>
      </c>
      <c r="Y323" s="5">
        <v>0.92449999999999999</v>
      </c>
      <c r="Z323" s="2" t="s">
        <v>70</v>
      </c>
      <c r="AA323" s="5">
        <v>1.6917</v>
      </c>
      <c r="AB323" s="5"/>
      <c r="AC323" s="5"/>
      <c r="AD323" s="7" t="s">
        <v>102</v>
      </c>
      <c r="AE323" s="21" t="str">
        <f ca="1">IFERROR(__xludf.DUMMYFUNCTION("IFERROR(FILTER(Certificate!$B:$B, LOWER(Certificate!$A:$A)=LOWER(TRIM($V323)), (Certificate!$D:$D=""H"") + (Certificate!$D:$D=""HTO"")), """")"),"2024-AT-C222")</f>
        <v>2024-AT-C222</v>
      </c>
      <c r="AF323" s="7"/>
      <c r="AG323" s="7" t="s">
        <v>72</v>
      </c>
      <c r="AH323" s="8" t="str">
        <f ca="1">IFERROR(__xludf.DUMMYFUNCTION("IFERROR(FILTER(Certificate!$B:$B, LOWER(Certificate!$A:$A)=LOWER(TRIM($V323)), (Certificate!$D:$D=""TO"") + (Certificate!$D:$D=""HTO"")), """")"),"")</f>
        <v/>
      </c>
      <c r="AI323" s="7"/>
      <c r="AJ323" s="7"/>
      <c r="AK323" s="8" t="str">
        <f ca="1">IFERROR(__xludf.DUMMYFUNCTION("IFERROR(FILTER(Certificate!$B:$B, Certificate!$A:$A=TRIM($V323), Certificate!$D:$D=""D""), """")"),"")</f>
        <v/>
      </c>
      <c r="AL323" s="2"/>
    </row>
    <row r="324" spans="1:38" ht="13" x14ac:dyDescent="0.15">
      <c r="A324" s="2">
        <v>321</v>
      </c>
      <c r="B324" s="3">
        <v>44804</v>
      </c>
      <c r="C324" s="2" t="s">
        <v>1153</v>
      </c>
      <c r="D324" s="2" t="s">
        <v>1154</v>
      </c>
      <c r="E324" s="2" t="s">
        <v>1155</v>
      </c>
      <c r="F324" s="2" t="s">
        <v>1215</v>
      </c>
      <c r="G324" s="2" t="s">
        <v>1216</v>
      </c>
      <c r="H324" s="2" t="s">
        <v>1217</v>
      </c>
      <c r="J324" s="2" t="s">
        <v>1193</v>
      </c>
      <c r="K324" s="2" t="s">
        <v>1</v>
      </c>
      <c r="V324" s="4" t="str">
        <f t="shared" si="1"/>
        <v>BÜLENT DOKUZOĞLU</v>
      </c>
      <c r="W324" s="6">
        <v>0</v>
      </c>
      <c r="X324" s="5">
        <v>0.94340000000000002</v>
      </c>
      <c r="Y324" s="6">
        <v>0.5</v>
      </c>
      <c r="Z324" s="2" t="s">
        <v>70</v>
      </c>
      <c r="AA324" s="5">
        <v>0.88329999999999997</v>
      </c>
      <c r="AB324" s="5"/>
      <c r="AC324" s="5"/>
      <c r="AD324" s="7" t="s">
        <v>102</v>
      </c>
      <c r="AE324" s="21" t="str">
        <f ca="1">IFERROR(__xludf.DUMMYFUNCTION("IFERROR(FILTER(Certificate!$B:$B, LOWER(Certificate!$A:$A)=LOWER(TRIM($V324)), (Certificate!$D:$D=""H"") + (Certificate!$D:$D=""HTO"")), """")"),"2022-AT-C054")</f>
        <v>2022-AT-C054</v>
      </c>
      <c r="AF324" s="7"/>
      <c r="AG324" s="7" t="s">
        <v>72</v>
      </c>
      <c r="AH324" s="8" t="str">
        <f ca="1">IFERROR(__xludf.DUMMYFUNCTION("IFERROR(FILTER(Certificate!$B:$B, LOWER(Certificate!$A:$A)=LOWER(TRIM($V324)), (Certificate!$D:$D=""TO"") + (Certificate!$D:$D=""HTO"")), """")"),"")</f>
        <v/>
      </c>
      <c r="AI324" s="7"/>
      <c r="AJ324" s="7"/>
      <c r="AK324" s="8" t="str">
        <f ca="1">IFERROR(__xludf.DUMMYFUNCTION("IFERROR(FILTER(Certificate!$B:$B, Certificate!$A:$A=TRIM($V324), Certificate!$D:$D=""D""), """")"),"")</f>
        <v/>
      </c>
      <c r="AL324" s="2"/>
    </row>
    <row r="325" spans="1:38" ht="13" x14ac:dyDescent="0.15">
      <c r="A325" s="2">
        <v>322</v>
      </c>
      <c r="B325" s="3">
        <v>44804</v>
      </c>
      <c r="C325" s="2" t="s">
        <v>1153</v>
      </c>
      <c r="D325" s="2" t="s">
        <v>1154</v>
      </c>
      <c r="E325" s="2" t="s">
        <v>1155</v>
      </c>
      <c r="F325" s="2" t="s">
        <v>1218</v>
      </c>
      <c r="G325" s="2" t="s">
        <v>1219</v>
      </c>
      <c r="H325" s="2" t="s">
        <v>1220</v>
      </c>
      <c r="I325" s="2" t="s">
        <v>1221</v>
      </c>
      <c r="J325" s="2" t="s">
        <v>1193</v>
      </c>
      <c r="K325" s="2" t="s">
        <v>1</v>
      </c>
      <c r="V325" s="4" t="str">
        <f t="shared" si="1"/>
        <v>Mehmet Hulusi Ada</v>
      </c>
      <c r="W325" s="6">
        <v>0</v>
      </c>
      <c r="X325" s="5">
        <v>0.94340000000000002</v>
      </c>
      <c r="Y325" s="6">
        <v>0</v>
      </c>
      <c r="Z325" s="2" t="s">
        <v>70</v>
      </c>
      <c r="AA325" s="5">
        <v>1.7</v>
      </c>
      <c r="AB325" s="5"/>
      <c r="AC325" s="5"/>
      <c r="AD325" s="7" t="s">
        <v>102</v>
      </c>
      <c r="AE325" s="21" t="str">
        <f ca="1">IFERROR(__xludf.DUMMYFUNCTION("IFERROR(FILTER(Certificate!$B:$B, LOWER(Certificate!$A:$A)=LOWER(TRIM($V325)), (Certificate!$D:$D=""H"") + (Certificate!$D:$D=""HTO"")), """")"),"2024-AT-C221")</f>
        <v>2024-AT-C221</v>
      </c>
      <c r="AF325" s="7"/>
      <c r="AG325" s="7" t="s">
        <v>72</v>
      </c>
      <c r="AH325" s="8" t="str">
        <f ca="1">IFERROR(__xludf.DUMMYFUNCTION("IFERROR(FILTER(Certificate!$B:$B, LOWER(Certificate!$A:$A)=LOWER(TRIM($V325)), (Certificate!$D:$D=""TO"") + (Certificate!$D:$D=""HTO"")), """")"),"")</f>
        <v/>
      </c>
      <c r="AI325" s="7"/>
      <c r="AJ325" s="7"/>
      <c r="AK325" s="8" t="str">
        <f ca="1">IFERROR(__xludf.DUMMYFUNCTION("IFERROR(FILTER(Certificate!$B:$B, Certificate!$A:$A=TRIM($V325), Certificate!$D:$D=""D""), """")"),"")</f>
        <v/>
      </c>
      <c r="AL325" s="2"/>
    </row>
    <row r="326" spans="1:38" ht="13" x14ac:dyDescent="0.15">
      <c r="A326" s="2">
        <v>323</v>
      </c>
      <c r="B326" s="3">
        <v>44804</v>
      </c>
      <c r="C326" s="2" t="s">
        <v>1153</v>
      </c>
      <c r="D326" s="2" t="s">
        <v>1154</v>
      </c>
      <c r="E326" s="2" t="s">
        <v>1155</v>
      </c>
      <c r="F326" s="2" t="s">
        <v>1222</v>
      </c>
      <c r="G326" s="2" t="s">
        <v>1223</v>
      </c>
      <c r="H326" s="2" t="s">
        <v>1224</v>
      </c>
      <c r="I326" s="2" t="s">
        <v>1225</v>
      </c>
      <c r="J326" s="2" t="s">
        <v>1226</v>
      </c>
      <c r="K326" s="2" t="s">
        <v>1</v>
      </c>
      <c r="V326" s="4" t="str">
        <f t="shared" si="1"/>
        <v>Cemal Gürkan Kara</v>
      </c>
      <c r="W326" s="6">
        <v>0</v>
      </c>
      <c r="X326" s="5">
        <v>0.83020000000000005</v>
      </c>
      <c r="Y326" s="6">
        <v>0</v>
      </c>
      <c r="Z326" s="2" t="s">
        <v>70</v>
      </c>
      <c r="AA326" s="5">
        <v>0</v>
      </c>
      <c r="AB326" s="5"/>
      <c r="AC326" s="5"/>
      <c r="AD326" s="7" t="s">
        <v>71</v>
      </c>
      <c r="AE326" s="21" t="str">
        <f ca="1">IFERROR(__xludf.DUMMYFUNCTION("IFERROR(FILTER(Certificate!$B:$B, LOWER(Certificate!$A:$A)=LOWER(TRIM($V326)), (Certificate!$D:$D=""H"") + (Certificate!$D:$D=""HTO"")), """")"),"")</f>
        <v/>
      </c>
      <c r="AF326" s="7"/>
      <c r="AG326" s="7" t="s">
        <v>72</v>
      </c>
      <c r="AH326" s="8" t="str">
        <f ca="1">IFERROR(__xludf.DUMMYFUNCTION("IFERROR(FILTER(Certificate!$B:$B, LOWER(Certificate!$A:$A)=LOWER(TRIM($V326)), (Certificate!$D:$D=""TO"") + (Certificate!$D:$D=""HTO"")), """")"),"")</f>
        <v/>
      </c>
      <c r="AI326" s="7"/>
      <c r="AJ326" s="7"/>
      <c r="AK326" s="8" t="str">
        <f ca="1">IFERROR(__xludf.DUMMYFUNCTION("IFERROR(FILTER(Certificate!$B:$B, Certificate!$A:$A=TRIM($V326), Certificate!$D:$D=""D""), """")"),"")</f>
        <v/>
      </c>
      <c r="AL326" s="2"/>
    </row>
    <row r="327" spans="1:38" ht="13" x14ac:dyDescent="0.15">
      <c r="A327" s="2">
        <v>324</v>
      </c>
      <c r="B327" s="3">
        <v>44804</v>
      </c>
      <c r="C327" s="2" t="s">
        <v>1153</v>
      </c>
      <c r="D327" s="2" t="s">
        <v>1154</v>
      </c>
      <c r="E327" s="2" t="s">
        <v>1155</v>
      </c>
      <c r="F327" s="2" t="s">
        <v>1227</v>
      </c>
      <c r="G327" s="2" t="s">
        <v>1228</v>
      </c>
      <c r="H327" s="2" t="s">
        <v>1229</v>
      </c>
      <c r="I327" s="2" t="s">
        <v>1230</v>
      </c>
      <c r="J327" s="2" t="s">
        <v>1226</v>
      </c>
      <c r="K327" s="2" t="s">
        <v>1</v>
      </c>
      <c r="V327" s="4" t="str">
        <f t="shared" si="1"/>
        <v>Yahya Emin Demirci</v>
      </c>
      <c r="W327" s="6">
        <v>0</v>
      </c>
      <c r="X327" s="5">
        <v>0.8679</v>
      </c>
      <c r="Y327" s="6">
        <v>0</v>
      </c>
      <c r="Z327" s="2" t="s">
        <v>70</v>
      </c>
      <c r="AA327" s="5">
        <v>0.91</v>
      </c>
      <c r="AB327" s="5"/>
      <c r="AC327" s="5"/>
      <c r="AD327" s="7" t="s">
        <v>102</v>
      </c>
      <c r="AE327" s="21" t="str">
        <f ca="1">IFERROR(__xludf.DUMMYFUNCTION("IFERROR(FILTER(Certificate!$B:$B, LOWER(Certificate!$A:$A)=LOWER(TRIM($V327)), (Certificate!$D:$D=""H"") + (Certificate!$D:$D=""HTO"")), """")"),"2023-AT-C097")</f>
        <v>2023-AT-C097</v>
      </c>
      <c r="AF327" s="7"/>
      <c r="AG327" s="7" t="s">
        <v>72</v>
      </c>
      <c r="AH327" s="8" t="str">
        <f ca="1">IFERROR(__xludf.DUMMYFUNCTION("IFERROR(FILTER(Certificate!$B:$B, LOWER(Certificate!$A:$A)=LOWER(TRIM($V327)), (Certificate!$D:$D=""TO"") + (Certificate!$D:$D=""HTO"")), """")"),"")</f>
        <v/>
      </c>
      <c r="AI327" s="7"/>
      <c r="AJ327" s="7"/>
      <c r="AK327" s="8" t="str">
        <f ca="1">IFERROR(__xludf.DUMMYFUNCTION("IFERROR(FILTER(Certificate!$B:$B, Certificate!$A:$A=TRIM($V327), Certificate!$D:$D=""D""), """")"),"")</f>
        <v/>
      </c>
      <c r="AL327" s="2"/>
    </row>
    <row r="328" spans="1:38" ht="13" x14ac:dyDescent="0.15">
      <c r="A328" s="2">
        <v>325</v>
      </c>
      <c r="B328" s="3">
        <v>44804</v>
      </c>
      <c r="C328" s="2" t="s">
        <v>1153</v>
      </c>
      <c r="D328" s="2" t="s">
        <v>1154</v>
      </c>
      <c r="E328" s="2" t="s">
        <v>1155</v>
      </c>
      <c r="F328" s="2" t="s">
        <v>1231</v>
      </c>
      <c r="G328" s="2" t="s">
        <v>1232</v>
      </c>
      <c r="H328" s="2" t="s">
        <v>1233</v>
      </c>
      <c r="I328" s="2" t="s">
        <v>1234</v>
      </c>
      <c r="J328" s="2" t="s">
        <v>1226</v>
      </c>
      <c r="K328" s="2" t="s">
        <v>1</v>
      </c>
      <c r="V328" s="4" t="str">
        <f t="shared" si="1"/>
        <v>Eda Polat Yalçın</v>
      </c>
      <c r="W328" s="6">
        <v>0</v>
      </c>
      <c r="X328" s="5">
        <v>0.8962</v>
      </c>
      <c r="Y328" s="6">
        <v>0</v>
      </c>
      <c r="Z328" s="2" t="s">
        <v>70</v>
      </c>
      <c r="AA328" s="5">
        <v>0.93169999999999997</v>
      </c>
      <c r="AB328" s="5"/>
      <c r="AC328" s="5"/>
      <c r="AD328" s="7" t="s">
        <v>102</v>
      </c>
      <c r="AE328" s="21" t="str">
        <f ca="1">IFERROR(__xludf.DUMMYFUNCTION("IFERROR(FILTER(Certificate!$B:$B, LOWER(Certificate!$A:$A)=LOWER(TRIM($V328)), (Certificate!$D:$D=""H"") + (Certificate!$D:$D=""HTO"")), """")"),"2023-AT-C089")</f>
        <v>2023-AT-C089</v>
      </c>
      <c r="AF328" s="7"/>
      <c r="AG328" s="7" t="s">
        <v>72</v>
      </c>
      <c r="AH328" s="8" t="str">
        <f ca="1">IFERROR(__xludf.DUMMYFUNCTION("IFERROR(FILTER(Certificate!$B:$B, LOWER(Certificate!$A:$A)=LOWER(TRIM($V328)), (Certificate!$D:$D=""TO"") + (Certificate!$D:$D=""HTO"")), """")"),"")</f>
        <v/>
      </c>
      <c r="AI328" s="7"/>
      <c r="AJ328" s="7"/>
      <c r="AK328" s="8" t="str">
        <f ca="1">IFERROR(__xludf.DUMMYFUNCTION("IFERROR(FILTER(Certificate!$B:$B, Certificate!$A:$A=TRIM($V328), Certificate!$D:$D=""D""), """")"),"")</f>
        <v/>
      </c>
      <c r="AL328" s="2"/>
    </row>
    <row r="329" spans="1:38" ht="13" x14ac:dyDescent="0.15">
      <c r="A329" s="2">
        <v>326</v>
      </c>
      <c r="B329" s="3">
        <v>44804</v>
      </c>
      <c r="C329" s="2" t="s">
        <v>1153</v>
      </c>
      <c r="D329" s="2" t="s">
        <v>1154</v>
      </c>
      <c r="E329" s="2" t="s">
        <v>1155</v>
      </c>
      <c r="F329" s="2" t="s">
        <v>996</v>
      </c>
      <c r="G329" s="2" t="s">
        <v>1235</v>
      </c>
      <c r="H329" s="2" t="s">
        <v>1236</v>
      </c>
      <c r="I329" s="2" t="s">
        <v>1237</v>
      </c>
      <c r="J329" s="2" t="s">
        <v>1238</v>
      </c>
      <c r="K329" s="2" t="s">
        <v>1</v>
      </c>
      <c r="V329" s="4" t="str">
        <f t="shared" si="1"/>
        <v>Görkem Kurşunlu Karakuş</v>
      </c>
      <c r="W329" s="6">
        <v>0</v>
      </c>
      <c r="X329" s="5">
        <v>0.85850000000000004</v>
      </c>
      <c r="Y329" s="6">
        <v>0</v>
      </c>
      <c r="Z329" s="2" t="s">
        <v>70</v>
      </c>
      <c r="AA329" s="5">
        <v>0.93830000000000002</v>
      </c>
      <c r="AB329" s="5"/>
      <c r="AC329" s="5"/>
      <c r="AD329" s="7" t="s">
        <v>102</v>
      </c>
      <c r="AE329" s="21" t="str">
        <f ca="1">IFERROR(__xludf.DUMMYFUNCTION("IFERROR(FILTER(Certificate!$B:$B, LOWER(Certificate!$A:$A)=LOWER(TRIM($V329)), (Certificate!$D:$D=""H"") + (Certificate!$D:$D=""HTO"")), """")"),"2022-AT-C056")</f>
        <v>2022-AT-C056</v>
      </c>
      <c r="AF329" s="7"/>
      <c r="AG329" s="7" t="s">
        <v>72</v>
      </c>
      <c r="AH329" s="8" t="str">
        <f ca="1">IFERROR(__xludf.DUMMYFUNCTION("IFERROR(FILTER(Certificate!$B:$B, LOWER(Certificate!$A:$A)=LOWER(TRIM($V329)), (Certificate!$D:$D=""TO"") + (Certificate!$D:$D=""HTO"")), """")"),"")</f>
        <v/>
      </c>
      <c r="AI329" s="7"/>
      <c r="AJ329" s="7"/>
      <c r="AK329" s="8" t="str">
        <f ca="1">IFERROR(__xludf.DUMMYFUNCTION("IFERROR(FILTER(Certificate!$B:$B, Certificate!$A:$A=TRIM($V329), Certificate!$D:$D=""D""), """")"),"")</f>
        <v/>
      </c>
      <c r="AL329" s="2"/>
    </row>
    <row r="330" spans="1:38" ht="13" x14ac:dyDescent="0.15">
      <c r="A330" s="2">
        <v>327</v>
      </c>
      <c r="B330" s="3">
        <v>44804</v>
      </c>
      <c r="C330" s="2" t="s">
        <v>1153</v>
      </c>
      <c r="D330" s="2" t="s">
        <v>1154</v>
      </c>
      <c r="E330" s="2" t="s">
        <v>1155</v>
      </c>
      <c r="F330" s="2" t="s">
        <v>1239</v>
      </c>
      <c r="G330" s="2" t="s">
        <v>1240</v>
      </c>
      <c r="H330" s="2" t="s">
        <v>1241</v>
      </c>
      <c r="I330" s="2" t="s">
        <v>1242</v>
      </c>
      <c r="J330" s="2" t="s">
        <v>1243</v>
      </c>
      <c r="K330" s="2" t="s">
        <v>1</v>
      </c>
      <c r="V330" s="4" t="str">
        <f t="shared" si="1"/>
        <v>Vildan Cihantimur</v>
      </c>
      <c r="W330" s="6">
        <v>0</v>
      </c>
      <c r="X330" s="5">
        <v>0.93400000000000005</v>
      </c>
      <c r="Y330" s="6">
        <v>0</v>
      </c>
      <c r="Z330" s="2" t="s">
        <v>70</v>
      </c>
      <c r="AA330" s="5">
        <v>0.80830000000000002</v>
      </c>
      <c r="AB330" s="5"/>
      <c r="AC330" s="5"/>
      <c r="AD330" s="7" t="s">
        <v>102</v>
      </c>
      <c r="AE330" s="21" t="str">
        <f ca="1">IFERROR(__xludf.DUMMYFUNCTION("IFERROR(FILTER(Certificate!$B:$B, LOWER(Certificate!$A:$A)=LOWER(TRIM($V330)), (Certificate!$D:$D=""H"") + (Certificate!$D:$D=""HTO"")), """")"),"2023-AT-C092")</f>
        <v>2023-AT-C092</v>
      </c>
      <c r="AF330" s="7"/>
      <c r="AG330" s="7" t="s">
        <v>72</v>
      </c>
      <c r="AH330" s="8" t="str">
        <f ca="1">IFERROR(__xludf.DUMMYFUNCTION("IFERROR(FILTER(Certificate!$B:$B, LOWER(Certificate!$A:$A)=LOWER(TRIM($V330)), (Certificate!$D:$D=""TO"") + (Certificate!$D:$D=""HTO"")), """")"),"")</f>
        <v/>
      </c>
      <c r="AI330" s="7"/>
      <c r="AJ330" s="7"/>
      <c r="AK330" s="8" t="str">
        <f ca="1">IFERROR(__xludf.DUMMYFUNCTION("IFERROR(FILTER(Certificate!$B:$B, Certificate!$A:$A=TRIM($V330), Certificate!$D:$D=""D""), """")"),"")</f>
        <v/>
      </c>
      <c r="AL330" s="2"/>
    </row>
    <row r="331" spans="1:38" ht="13" x14ac:dyDescent="0.15">
      <c r="A331" s="2">
        <v>328</v>
      </c>
      <c r="B331" s="3">
        <v>44804</v>
      </c>
      <c r="C331" s="2" t="s">
        <v>1153</v>
      </c>
      <c r="D331" s="2" t="s">
        <v>1154</v>
      </c>
      <c r="E331" s="2" t="s">
        <v>1155</v>
      </c>
      <c r="F331" s="2" t="s">
        <v>1244</v>
      </c>
      <c r="G331" s="2" t="s">
        <v>1245</v>
      </c>
      <c r="H331" s="2" t="s">
        <v>1013</v>
      </c>
      <c r="I331" s="2" t="s">
        <v>1246</v>
      </c>
      <c r="J331" s="2" t="s">
        <v>1015</v>
      </c>
      <c r="K331" s="2" t="s">
        <v>1</v>
      </c>
      <c r="V331" s="4" t="str">
        <f t="shared" si="1"/>
        <v>Deniz Güler</v>
      </c>
      <c r="W331" s="6">
        <v>0</v>
      </c>
      <c r="X331" s="5">
        <v>0.97170000000000001</v>
      </c>
      <c r="Y331" s="6">
        <v>0</v>
      </c>
      <c r="Z331" s="2" t="s">
        <v>70</v>
      </c>
      <c r="AA331" s="5">
        <v>0.61670000000000003</v>
      </c>
      <c r="AB331" s="5"/>
      <c r="AC331" s="5"/>
      <c r="AD331" s="7" t="s">
        <v>727</v>
      </c>
      <c r="AE331" s="21" t="str">
        <f ca="1">IFERROR(__xludf.DUMMYFUNCTION("IFERROR(FILTER(Certificate!$B:$B, LOWER(Certificate!$A:$A)=LOWER(TRIM($V331)), (Certificate!$D:$D=""H"") + (Certificate!$D:$D=""HTO"")), """")"),"")</f>
        <v/>
      </c>
      <c r="AF331" s="7"/>
      <c r="AG331" s="7" t="s">
        <v>72</v>
      </c>
      <c r="AH331" s="8" t="str">
        <f ca="1">IFERROR(__xludf.DUMMYFUNCTION("IFERROR(FILTER(Certificate!$B:$B, LOWER(Certificate!$A:$A)=LOWER(TRIM($V331)), (Certificate!$D:$D=""TO"") + (Certificate!$D:$D=""HTO"")), """")"),"")</f>
        <v/>
      </c>
      <c r="AI331" s="7"/>
      <c r="AJ331" s="7"/>
      <c r="AK331" s="8" t="str">
        <f ca="1">IFERROR(__xludf.DUMMYFUNCTION("IFERROR(FILTER(Certificate!$B:$B, Certificate!$A:$A=TRIM($V331), Certificate!$D:$D=""D""), """")"),"")</f>
        <v/>
      </c>
      <c r="AL331" s="2"/>
    </row>
    <row r="332" spans="1:38" ht="13" x14ac:dyDescent="0.15">
      <c r="A332" s="2">
        <v>329</v>
      </c>
      <c r="B332" s="3">
        <v>44804</v>
      </c>
      <c r="C332" s="2" t="s">
        <v>1153</v>
      </c>
      <c r="D332" s="2" t="s">
        <v>1154</v>
      </c>
      <c r="E332" s="2" t="s">
        <v>1155</v>
      </c>
      <c r="F332" s="2" t="s">
        <v>1247</v>
      </c>
      <c r="G332" s="2" t="s">
        <v>1248</v>
      </c>
      <c r="H332" s="2" t="s">
        <v>1249</v>
      </c>
      <c r="I332" s="2" t="s">
        <v>1250</v>
      </c>
      <c r="J332" s="2" t="s">
        <v>1251</v>
      </c>
      <c r="V332" s="4" t="str">
        <f t="shared" si="1"/>
        <v>Nurdan Sözen</v>
      </c>
      <c r="W332" s="6">
        <v>0</v>
      </c>
      <c r="X332" s="6">
        <v>0</v>
      </c>
      <c r="Y332" s="6">
        <v>0</v>
      </c>
      <c r="Z332" s="2" t="s">
        <v>180</v>
      </c>
      <c r="AA332" s="5"/>
      <c r="AB332" s="5"/>
      <c r="AC332" s="5"/>
      <c r="AD332" s="9"/>
      <c r="AE332" s="21" t="str">
        <f ca="1">IFERROR(__xludf.DUMMYFUNCTION("IFERROR(FILTER(Certificate!$B:$B, LOWER(Certificate!$A:$A)=LOWER(TRIM($V332)), (Certificate!$D:$D=""H"") + (Certificate!$D:$D=""HTO"")), """")"),"2023-AT-C090")</f>
        <v>2023-AT-C090</v>
      </c>
      <c r="AF332" s="7"/>
      <c r="AG332" s="7"/>
      <c r="AH332" s="8" t="str">
        <f ca="1">IFERROR(__xludf.DUMMYFUNCTION("IFERROR(FILTER(Certificate!$B:$B, LOWER(Certificate!$A:$A)=LOWER(TRIM($V332)), (Certificate!$D:$D=""TO"") + (Certificate!$D:$D=""HTO"")), """")"),"")</f>
        <v/>
      </c>
      <c r="AI332" s="7"/>
      <c r="AJ332" s="7"/>
      <c r="AK332" s="8" t="str">
        <f ca="1">IFERROR(__xludf.DUMMYFUNCTION("IFERROR(FILTER(Certificate!$B:$B, Certificate!$A:$A=TRIM($V332), Certificate!$D:$D=""D""), """")"),"")</f>
        <v/>
      </c>
      <c r="AL332" s="2"/>
    </row>
    <row r="333" spans="1:38" ht="13" x14ac:dyDescent="0.15">
      <c r="A333" s="2">
        <v>330</v>
      </c>
      <c r="B333" s="3">
        <v>44804</v>
      </c>
      <c r="C333" s="2" t="s">
        <v>1153</v>
      </c>
      <c r="D333" s="2" t="s">
        <v>1154</v>
      </c>
      <c r="E333" s="2" t="s">
        <v>1155</v>
      </c>
      <c r="F333" s="2" t="s">
        <v>1252</v>
      </c>
      <c r="G333" s="2" t="s">
        <v>1253</v>
      </c>
      <c r="H333" s="2" t="s">
        <v>1254</v>
      </c>
      <c r="I333" s="2" t="s">
        <v>1255</v>
      </c>
      <c r="J333" s="2" t="s">
        <v>1251</v>
      </c>
      <c r="V333" s="4" t="str">
        <f t="shared" si="1"/>
        <v>Necati Alperen Tezekici</v>
      </c>
      <c r="W333" s="6">
        <v>0</v>
      </c>
      <c r="X333" s="6">
        <v>0</v>
      </c>
      <c r="Y333" s="6">
        <v>0</v>
      </c>
      <c r="Z333" s="2" t="s">
        <v>180</v>
      </c>
      <c r="AA333" s="5"/>
      <c r="AB333" s="5"/>
      <c r="AC333" s="5"/>
      <c r="AD333" s="9"/>
      <c r="AE333" s="21" t="str">
        <f ca="1">IFERROR(__xludf.DUMMYFUNCTION("IFERROR(FILTER(Certificate!$B:$B, LOWER(Certificate!$A:$A)=LOWER(TRIM($V333)), (Certificate!$D:$D=""H"") + (Certificate!$D:$D=""HTO"")), """")"),"2023-AT-C074")</f>
        <v>2023-AT-C074</v>
      </c>
      <c r="AF333" s="7"/>
      <c r="AG333" s="7"/>
      <c r="AH333" s="8" t="str">
        <f ca="1">IFERROR(__xludf.DUMMYFUNCTION("IFERROR(FILTER(Certificate!$B:$B, LOWER(Certificate!$A:$A)=LOWER(TRIM($V333)), (Certificate!$D:$D=""TO"") + (Certificate!$D:$D=""HTO"")), """")"),"")</f>
        <v/>
      </c>
      <c r="AI333" s="7"/>
      <c r="AJ333" s="7"/>
      <c r="AK333" s="8" t="str">
        <f ca="1">IFERROR(__xludf.DUMMYFUNCTION("IFERROR(FILTER(Certificate!$B:$B, Certificate!$A:$A=TRIM($V333), Certificate!$D:$D=""D""), """")"),"")</f>
        <v/>
      </c>
      <c r="AL333" s="2"/>
    </row>
    <row r="334" spans="1:38" ht="13" x14ac:dyDescent="0.15">
      <c r="A334" s="2">
        <v>331</v>
      </c>
      <c r="B334" s="3">
        <v>44804</v>
      </c>
      <c r="C334" s="2" t="s">
        <v>1153</v>
      </c>
      <c r="D334" s="2" t="s">
        <v>1154</v>
      </c>
      <c r="E334" s="2" t="s">
        <v>1155</v>
      </c>
      <c r="F334" s="2" t="s">
        <v>1256</v>
      </c>
      <c r="G334" s="2" t="s">
        <v>1257</v>
      </c>
      <c r="H334" s="2" t="s">
        <v>1258</v>
      </c>
      <c r="I334" s="2" t="s">
        <v>1259</v>
      </c>
      <c r="J334" s="2" t="s">
        <v>1251</v>
      </c>
      <c r="V334" s="4" t="str">
        <f t="shared" si="1"/>
        <v>Hamit Özgür</v>
      </c>
      <c r="W334" s="6">
        <v>0</v>
      </c>
      <c r="X334" s="6">
        <v>0</v>
      </c>
      <c r="Y334" s="6">
        <v>0</v>
      </c>
      <c r="Z334" s="2" t="s">
        <v>180</v>
      </c>
      <c r="AA334" s="5"/>
      <c r="AB334" s="5"/>
      <c r="AC334" s="5"/>
      <c r="AD334" s="9"/>
      <c r="AE334" s="21" t="str">
        <f ca="1">IFERROR(__xludf.DUMMYFUNCTION("IFERROR(FILTER(Certificate!$B:$B, LOWER(Certificate!$A:$A)=LOWER(TRIM($V334)), (Certificate!$D:$D=""H"") + (Certificate!$D:$D=""HTO"")), """")"),"2023-AT-C091")</f>
        <v>2023-AT-C091</v>
      </c>
      <c r="AF334" s="7"/>
      <c r="AG334" s="7"/>
      <c r="AH334" s="8" t="str">
        <f ca="1">IFERROR(__xludf.DUMMYFUNCTION("IFERROR(FILTER(Certificate!$B:$B, LOWER(Certificate!$A:$A)=LOWER(TRIM($V334)), (Certificate!$D:$D=""TO"") + (Certificate!$D:$D=""HTO"")), """")"),"")</f>
        <v/>
      </c>
      <c r="AI334" s="7"/>
      <c r="AJ334" s="7"/>
      <c r="AK334" s="8" t="str">
        <f ca="1">IFERROR(__xludf.DUMMYFUNCTION("IFERROR(FILTER(Certificate!$B:$B, Certificate!$A:$A=TRIM($V334), Certificate!$D:$D=""D""), """")"),"")</f>
        <v/>
      </c>
      <c r="AL334" s="2"/>
    </row>
    <row r="335" spans="1:38" ht="13" x14ac:dyDescent="0.15">
      <c r="A335" s="2">
        <v>332</v>
      </c>
      <c r="B335" s="3">
        <v>44804</v>
      </c>
      <c r="C335" s="2" t="s">
        <v>1153</v>
      </c>
      <c r="D335" s="2" t="s">
        <v>1154</v>
      </c>
      <c r="E335" s="2" t="s">
        <v>1155</v>
      </c>
      <c r="F335" s="2" t="s">
        <v>1260</v>
      </c>
      <c r="G335" s="2" t="s">
        <v>1261</v>
      </c>
      <c r="H335" s="2" t="s">
        <v>1262</v>
      </c>
      <c r="I335" s="2" t="s">
        <v>1263</v>
      </c>
      <c r="J335" s="2" t="s">
        <v>1264</v>
      </c>
      <c r="K335" s="2" t="s">
        <v>1</v>
      </c>
      <c r="V335" s="4" t="str">
        <f t="shared" si="1"/>
        <v>serkan ceylan</v>
      </c>
      <c r="W335" s="6">
        <v>0</v>
      </c>
      <c r="X335" s="5">
        <v>0.68869999999999998</v>
      </c>
      <c r="Y335" s="5">
        <v>0.82079999999999997</v>
      </c>
      <c r="Z335" s="2" t="s">
        <v>70</v>
      </c>
      <c r="AA335" s="5"/>
      <c r="AB335" s="5"/>
      <c r="AC335" s="5"/>
      <c r="AD335" s="7" t="s">
        <v>71</v>
      </c>
      <c r="AE335" s="21" t="str">
        <f ca="1">IFERROR(__xludf.DUMMYFUNCTION("IFERROR(FILTER(Certificate!$B:$B, LOWER(Certificate!$A:$A)=LOWER(TRIM($V335)), (Certificate!$D:$D=""H"") + (Certificate!$D:$D=""HTO"")), """")"),"")</f>
        <v/>
      </c>
      <c r="AF335" s="7"/>
      <c r="AG335" s="7" t="s">
        <v>72</v>
      </c>
      <c r="AH335" s="8" t="str">
        <f ca="1">IFERROR(__xludf.DUMMYFUNCTION("IFERROR(FILTER(Certificate!$B:$B, LOWER(Certificate!$A:$A)=LOWER(TRIM($V335)), (Certificate!$D:$D=""TO"") + (Certificate!$D:$D=""HTO"")), """")"),"")</f>
        <v/>
      </c>
      <c r="AI335" s="7"/>
      <c r="AJ335" s="7"/>
      <c r="AK335" s="8" t="str">
        <f ca="1">IFERROR(__xludf.DUMMYFUNCTION("IFERROR(FILTER(Certificate!$B:$B, Certificate!$A:$A=TRIM($V335), Certificate!$D:$D=""D""), """")"),"")</f>
        <v/>
      </c>
      <c r="AL335" s="2"/>
    </row>
    <row r="336" spans="1:38" ht="13" x14ac:dyDescent="0.15">
      <c r="A336" s="2">
        <v>333</v>
      </c>
      <c r="B336" s="3">
        <v>44804</v>
      </c>
      <c r="C336" s="2" t="s">
        <v>1153</v>
      </c>
      <c r="D336" s="2" t="s">
        <v>1154</v>
      </c>
      <c r="E336" s="2" t="s">
        <v>1155</v>
      </c>
      <c r="F336" s="2" t="s">
        <v>1265</v>
      </c>
      <c r="G336" s="2" t="s">
        <v>1266</v>
      </c>
      <c r="H336" s="2" t="s">
        <v>1267</v>
      </c>
      <c r="I336" s="2" t="s">
        <v>1268</v>
      </c>
      <c r="J336" s="2" t="s">
        <v>1269</v>
      </c>
      <c r="K336" s="2" t="s">
        <v>1</v>
      </c>
      <c r="V336" s="4" t="str">
        <f t="shared" si="1"/>
        <v>Halil Burak Sakal</v>
      </c>
      <c r="W336" s="6">
        <v>0</v>
      </c>
      <c r="X336" s="5">
        <v>0.96230000000000004</v>
      </c>
      <c r="Y336" s="6">
        <v>0</v>
      </c>
      <c r="Z336" s="2" t="s">
        <v>70</v>
      </c>
      <c r="AA336" s="5">
        <v>0.88329999999999997</v>
      </c>
      <c r="AB336" s="5"/>
      <c r="AC336" s="5"/>
      <c r="AD336" s="7" t="s">
        <v>102</v>
      </c>
      <c r="AE336" s="21" t="str">
        <f ca="1">IFERROR(__xludf.DUMMYFUNCTION("IFERROR(FILTER(Certificate!$B:$B, LOWER(Certificate!$A:$A)=LOWER(TRIM($V336)), (Certificate!$D:$D=""H"") + (Certificate!$D:$D=""HTO"")), """")"),"2022-AT-C046")</f>
        <v>2022-AT-C046</v>
      </c>
      <c r="AF336" s="7"/>
      <c r="AG336" s="7" t="s">
        <v>72</v>
      </c>
      <c r="AH336" s="8" t="str">
        <f ca="1">IFERROR(__xludf.DUMMYFUNCTION("IFERROR(FILTER(Certificate!$B:$B, LOWER(Certificate!$A:$A)=LOWER(TRIM($V336)), (Certificate!$D:$D=""TO"") + (Certificate!$D:$D=""HTO"")), """")"),"")</f>
        <v/>
      </c>
      <c r="AI336" s="7"/>
      <c r="AJ336" s="7"/>
      <c r="AK336" s="8" t="str">
        <f ca="1">IFERROR(__xludf.DUMMYFUNCTION("IFERROR(FILTER(Certificate!$B:$B, Certificate!$A:$A=TRIM($V336), Certificate!$D:$D=""D""), """")"),"")</f>
        <v/>
      </c>
      <c r="AL336" s="2"/>
    </row>
    <row r="337" spans="1:38" ht="13" x14ac:dyDescent="0.15">
      <c r="A337" s="2">
        <v>334</v>
      </c>
      <c r="B337" s="3">
        <v>44804</v>
      </c>
      <c r="C337" s="2" t="s">
        <v>1153</v>
      </c>
      <c r="D337" s="2" t="s">
        <v>1154</v>
      </c>
      <c r="E337" s="2" t="s">
        <v>1155</v>
      </c>
      <c r="F337" s="2" t="s">
        <v>1218</v>
      </c>
      <c r="G337" s="2" t="s">
        <v>1270</v>
      </c>
      <c r="H337" s="2" t="s">
        <v>1271</v>
      </c>
      <c r="I337" s="2" t="s">
        <v>1272</v>
      </c>
      <c r="J337" s="2" t="s">
        <v>1269</v>
      </c>
      <c r="K337" s="2" t="s">
        <v>1</v>
      </c>
      <c r="V337" s="4" t="str">
        <f t="shared" si="1"/>
        <v>Mehmet Bahar</v>
      </c>
      <c r="W337" s="6">
        <v>0</v>
      </c>
      <c r="X337" s="5">
        <v>0.95279999999999998</v>
      </c>
      <c r="Y337" s="6">
        <v>0</v>
      </c>
      <c r="Z337" s="2" t="s">
        <v>70</v>
      </c>
      <c r="AA337" s="5">
        <v>0.80830000000000002</v>
      </c>
      <c r="AB337" s="5">
        <v>0.755</v>
      </c>
      <c r="AC337" s="5"/>
      <c r="AD337" s="7" t="s">
        <v>102</v>
      </c>
      <c r="AE337" s="21" t="str">
        <f ca="1">IFERROR(__xludf.DUMMYFUNCTION("IFERROR(FILTER(Certificate!$B:$B, LOWER(Certificate!$A:$A)=LOWER(TRIM($V337)), (Certificate!$D:$D=""H"") + (Certificate!$D:$D=""HTO"")), """")"),"2023-AT-C071")</f>
        <v>2023-AT-C071</v>
      </c>
      <c r="AF337" s="7"/>
      <c r="AG337" s="9" t="s">
        <v>72</v>
      </c>
      <c r="AH337" s="8" t="str">
        <f ca="1">IFERROR(__xludf.DUMMYFUNCTION("IFERROR(FILTER(Certificate!$B:$B, LOWER(Certificate!$A:$A)=LOWER(TRIM($V337)), (Certificate!$D:$D=""TO"") + (Certificate!$D:$D=""HTO"")), """")"),"2023-AT-C141")</f>
        <v>2023-AT-C141</v>
      </c>
      <c r="AI337" s="7"/>
      <c r="AJ337" s="7"/>
      <c r="AK337" s="8" t="str">
        <f ca="1">IFERROR(__xludf.DUMMYFUNCTION("IFERROR(FILTER(Certificate!$B:$B, Certificate!$A:$A=TRIM($V337), Certificate!$D:$D=""D""), """")"),"")</f>
        <v/>
      </c>
      <c r="AL337" s="2"/>
    </row>
    <row r="338" spans="1:38" ht="13" x14ac:dyDescent="0.15">
      <c r="A338" s="2">
        <v>335</v>
      </c>
      <c r="B338" s="3">
        <v>44804</v>
      </c>
      <c r="C338" s="2" t="s">
        <v>1153</v>
      </c>
      <c r="D338" s="2" t="s">
        <v>1154</v>
      </c>
      <c r="E338" s="2" t="s">
        <v>1155</v>
      </c>
      <c r="F338" s="2" t="s">
        <v>1273</v>
      </c>
      <c r="G338" s="2" t="s">
        <v>1274</v>
      </c>
      <c r="H338" s="2" t="s">
        <v>1275</v>
      </c>
      <c r="I338" s="2" t="s">
        <v>1272</v>
      </c>
      <c r="J338" s="2" t="s">
        <v>1269</v>
      </c>
      <c r="K338" s="2" t="s">
        <v>1</v>
      </c>
      <c r="V338" s="4" t="str">
        <f t="shared" si="1"/>
        <v>DUYGU BORA</v>
      </c>
      <c r="W338" s="6">
        <v>0</v>
      </c>
      <c r="X338" s="5">
        <v>0.90569999999999995</v>
      </c>
      <c r="Y338" s="6">
        <v>0</v>
      </c>
      <c r="Z338" s="2" t="s">
        <v>70</v>
      </c>
      <c r="AA338" s="5">
        <v>0.83330000000000004</v>
      </c>
      <c r="AB338" s="5"/>
      <c r="AC338" s="5"/>
      <c r="AD338" s="7" t="s">
        <v>102</v>
      </c>
      <c r="AE338" s="21" t="str">
        <f ca="1">IFERROR(__xludf.DUMMYFUNCTION("IFERROR(FILTER(Certificate!$B:$B, LOWER(Certificate!$A:$A)=LOWER(TRIM($V338)), (Certificate!$D:$D=""H"") + (Certificate!$D:$D=""HTO"")), """")"),"2023-AT-C093")</f>
        <v>2023-AT-C093</v>
      </c>
      <c r="AF338" s="7"/>
      <c r="AG338" s="9" t="s">
        <v>72</v>
      </c>
      <c r="AH338" s="8" t="str">
        <f ca="1">IFERROR(__xludf.DUMMYFUNCTION("IFERROR(FILTER(Certificate!$B:$B, LOWER(Certificate!$A:$A)=LOWER(TRIM($V338)), (Certificate!$D:$D=""TO"") + (Certificate!$D:$D=""HTO"")), """")"),"2023-AT-C140")</f>
        <v>2023-AT-C140</v>
      </c>
      <c r="AI338" s="7"/>
      <c r="AJ338" s="7"/>
      <c r="AK338" s="8" t="str">
        <f ca="1">IFERROR(__xludf.DUMMYFUNCTION("IFERROR(FILTER(Certificate!$B:$B, Certificate!$A:$A=TRIM($V338), Certificate!$D:$D=""D""), """")"),"")</f>
        <v/>
      </c>
      <c r="AL338" s="2"/>
    </row>
    <row r="339" spans="1:38" ht="13" x14ac:dyDescent="0.15">
      <c r="A339" s="2">
        <v>336</v>
      </c>
      <c r="B339" s="3">
        <v>44804</v>
      </c>
      <c r="C339" s="2" t="s">
        <v>1153</v>
      </c>
      <c r="D339" s="2" t="s">
        <v>1154</v>
      </c>
      <c r="E339" s="2" t="s">
        <v>1155</v>
      </c>
      <c r="F339" s="2" t="s">
        <v>934</v>
      </c>
      <c r="G339" s="2" t="s">
        <v>1276</v>
      </c>
      <c r="H339" s="2" t="s">
        <v>1277</v>
      </c>
      <c r="I339" s="2" t="s">
        <v>1272</v>
      </c>
      <c r="J339" s="2" t="s">
        <v>1269</v>
      </c>
      <c r="K339" s="2" t="s">
        <v>1</v>
      </c>
      <c r="V339" s="4" t="str">
        <f t="shared" si="1"/>
        <v>Ali Yüce</v>
      </c>
      <c r="W339" s="6">
        <v>0</v>
      </c>
      <c r="X339" s="6">
        <v>0</v>
      </c>
      <c r="Y339" s="6">
        <v>0</v>
      </c>
      <c r="Z339" s="2" t="s">
        <v>180</v>
      </c>
      <c r="AA339" s="5"/>
      <c r="AB339" s="5"/>
      <c r="AC339" s="5"/>
      <c r="AD339" s="7"/>
      <c r="AE339" s="21" t="str">
        <f ca="1">IFERROR(__xludf.DUMMYFUNCTION("IFERROR(FILTER(Certificate!$B:$B, LOWER(Certificate!$A:$A)=LOWER(TRIM($V339)), (Certificate!$D:$D=""H"") + (Certificate!$D:$D=""HTO"")), """")"),"")</f>
        <v/>
      </c>
      <c r="AF339" s="7"/>
      <c r="AG339" s="7"/>
      <c r="AH339" s="8" t="str">
        <f ca="1">IFERROR(__xludf.DUMMYFUNCTION("IFERROR(FILTER(Certificate!$B:$B, LOWER(Certificate!$A:$A)=LOWER(TRIM($V339)), (Certificate!$D:$D=""TO"") + (Certificate!$D:$D=""HTO"")), """")"),"")</f>
        <v/>
      </c>
      <c r="AI339" s="7"/>
      <c r="AJ339" s="7"/>
      <c r="AK339" s="8" t="str">
        <f ca="1">IFERROR(__xludf.DUMMYFUNCTION("IFERROR(FILTER(Certificate!$B:$B, Certificate!$A:$A=TRIM($V339), Certificate!$D:$D=""D""), """")"),"")</f>
        <v/>
      </c>
      <c r="AL339" s="2"/>
    </row>
    <row r="340" spans="1:38" ht="13" x14ac:dyDescent="0.15">
      <c r="A340" s="2">
        <v>337</v>
      </c>
      <c r="B340" s="3">
        <v>44804</v>
      </c>
      <c r="C340" s="2" t="s">
        <v>1153</v>
      </c>
      <c r="D340" s="2" t="s">
        <v>1154</v>
      </c>
      <c r="E340" s="2" t="s">
        <v>1155</v>
      </c>
      <c r="F340" s="2" t="s">
        <v>1278</v>
      </c>
      <c r="G340" s="2" t="s">
        <v>1279</v>
      </c>
      <c r="H340" s="2" t="s">
        <v>1280</v>
      </c>
      <c r="I340" s="2" t="s">
        <v>1281</v>
      </c>
      <c r="J340" s="2" t="s">
        <v>1269</v>
      </c>
      <c r="K340" s="2" t="s">
        <v>1</v>
      </c>
      <c r="V340" s="4" t="str">
        <f t="shared" si="1"/>
        <v>Ramazan Temel</v>
      </c>
      <c r="W340" s="6">
        <v>0</v>
      </c>
      <c r="X340" s="6">
        <v>0</v>
      </c>
      <c r="Y340" s="6">
        <v>0</v>
      </c>
      <c r="Z340" s="2" t="s">
        <v>180</v>
      </c>
      <c r="AA340" s="5"/>
      <c r="AB340" s="5"/>
      <c r="AC340" s="5"/>
      <c r="AD340" s="7"/>
      <c r="AE340" s="21" t="str">
        <f ca="1">IFERROR(__xludf.DUMMYFUNCTION("IFERROR(FILTER(Certificate!$B:$B, LOWER(Certificate!$A:$A)=LOWER(TRIM($V340)), (Certificate!$D:$D=""H"") + (Certificate!$D:$D=""HTO"")), """")"),"")</f>
        <v/>
      </c>
      <c r="AF340" s="7"/>
      <c r="AG340" s="7"/>
      <c r="AH340" s="8" t="str">
        <f ca="1">IFERROR(__xludf.DUMMYFUNCTION("IFERROR(FILTER(Certificate!$B:$B, LOWER(Certificate!$A:$A)=LOWER(TRIM($V340)), (Certificate!$D:$D=""TO"") + (Certificate!$D:$D=""HTO"")), """")"),"")</f>
        <v/>
      </c>
      <c r="AI340" s="7"/>
      <c r="AJ340" s="7"/>
      <c r="AK340" s="8" t="str">
        <f ca="1">IFERROR(__xludf.DUMMYFUNCTION("IFERROR(FILTER(Certificate!$B:$B, Certificate!$A:$A=TRIM($V340), Certificate!$D:$D=""D""), """")"),"")</f>
        <v/>
      </c>
      <c r="AL340" s="2"/>
    </row>
    <row r="341" spans="1:38" ht="13" x14ac:dyDescent="0.15">
      <c r="A341" s="2">
        <v>338</v>
      </c>
      <c r="B341" s="3">
        <v>44804</v>
      </c>
      <c r="C341" s="2" t="s">
        <v>1153</v>
      </c>
      <c r="D341" s="2" t="s">
        <v>1154</v>
      </c>
      <c r="E341" s="2" t="s">
        <v>1155</v>
      </c>
      <c r="F341" s="2" t="s">
        <v>860</v>
      </c>
      <c r="G341" s="2" t="s">
        <v>1282</v>
      </c>
      <c r="H341" s="2" t="s">
        <v>1283</v>
      </c>
      <c r="I341" s="2" t="s">
        <v>1284</v>
      </c>
      <c r="J341" s="2" t="s">
        <v>1285</v>
      </c>
      <c r="K341" s="2" t="s">
        <v>1</v>
      </c>
      <c r="V341" s="4" t="str">
        <f t="shared" si="1"/>
        <v>Seda Erkekli</v>
      </c>
      <c r="W341" s="6">
        <v>0</v>
      </c>
      <c r="X341" s="5">
        <v>0.97170000000000001</v>
      </c>
      <c r="Y341" s="6">
        <v>0</v>
      </c>
      <c r="Z341" s="2" t="s">
        <v>70</v>
      </c>
      <c r="AA341" s="5">
        <v>0.75829999999999997</v>
      </c>
      <c r="AB341" s="5"/>
      <c r="AC341" s="5"/>
      <c r="AD341" s="9" t="s">
        <v>727</v>
      </c>
      <c r="AE341" s="21" t="str">
        <f ca="1">IFERROR(__xludf.DUMMYFUNCTION("IFERROR(FILTER(Certificate!$B:$B, LOWER(Certificate!$A:$A)=LOWER(TRIM($V341)), (Certificate!$D:$D=""H"") + (Certificate!$D:$D=""HTO"")), """")"),"2023-AT-C069")</f>
        <v>2023-AT-C069</v>
      </c>
      <c r="AF341" s="7"/>
      <c r="AG341" s="7" t="s">
        <v>72</v>
      </c>
      <c r="AH341" s="8" t="str">
        <f ca="1">IFERROR(__xludf.DUMMYFUNCTION("IFERROR(FILTER(Certificate!$B:$B, LOWER(Certificate!$A:$A)=LOWER(TRIM($V341)), (Certificate!$D:$D=""TO"") + (Certificate!$D:$D=""HTO"")), """")"),"")</f>
        <v/>
      </c>
      <c r="AI341" s="7"/>
      <c r="AJ341" s="7"/>
      <c r="AK341" s="8" t="str">
        <f ca="1">IFERROR(__xludf.DUMMYFUNCTION("IFERROR(FILTER(Certificate!$B:$B, Certificate!$A:$A=TRIM($V341), Certificate!$D:$D=""D""), """")"),"")</f>
        <v/>
      </c>
      <c r="AL341" s="2"/>
    </row>
    <row r="342" spans="1:38" ht="13" x14ac:dyDescent="0.15">
      <c r="A342" s="2">
        <v>339</v>
      </c>
      <c r="B342" s="3">
        <v>44886</v>
      </c>
      <c r="C342" s="2" t="s">
        <v>1286</v>
      </c>
      <c r="D342" s="2" t="s">
        <v>1287</v>
      </c>
      <c r="E342" s="2" t="s">
        <v>355</v>
      </c>
      <c r="F342" s="2" t="s">
        <v>1288</v>
      </c>
      <c r="G342" s="2" t="s">
        <v>1289</v>
      </c>
      <c r="H342" s="2" t="s">
        <v>1290</v>
      </c>
      <c r="I342" s="2" t="s">
        <v>1291</v>
      </c>
      <c r="J342" s="2" t="s">
        <v>1292</v>
      </c>
      <c r="V342" s="4" t="str">
        <f t="shared" si="1"/>
        <v>Adnan Albayrak</v>
      </c>
      <c r="X342" s="5">
        <v>0.88680000000000003</v>
      </c>
      <c r="Y342" s="6">
        <v>0</v>
      </c>
      <c r="Z342" s="2" t="s">
        <v>70</v>
      </c>
      <c r="AA342" s="5"/>
      <c r="AB342" s="5"/>
      <c r="AC342" s="5"/>
      <c r="AD342" s="9" t="s">
        <v>71</v>
      </c>
      <c r="AE342" s="21" t="str">
        <f ca="1">IFERROR(__xludf.DUMMYFUNCTION("IFERROR(FILTER(Certificate!$B:$B, LOWER(Certificate!$A:$A)=LOWER(TRIM($V342)), (Certificate!$D:$D=""H"") + (Certificate!$D:$D=""HTO"")), """")"),"2023-AT-C100")</f>
        <v>2023-AT-C100</v>
      </c>
      <c r="AF342" s="7"/>
      <c r="AG342" s="7"/>
      <c r="AH342" s="8" t="str">
        <f ca="1">IFERROR(__xludf.DUMMYFUNCTION("IFERROR(FILTER(Certificate!$B:$B, LOWER(Certificate!$A:$A)=LOWER(TRIM($V342)), (Certificate!$D:$D=""TO"") + (Certificate!$D:$D=""HTO"")), """")"),"")</f>
        <v/>
      </c>
      <c r="AI342" s="7"/>
      <c r="AJ342" s="7"/>
      <c r="AK342" s="8" t="str">
        <f ca="1">IFERROR(__xludf.DUMMYFUNCTION("IFERROR(FILTER(Certificate!$B:$B, Certificate!$A:$A=TRIM($V342), Certificate!$D:$D=""D""), """")"),"")</f>
        <v/>
      </c>
      <c r="AL342" s="2"/>
    </row>
    <row r="343" spans="1:38" ht="13" x14ac:dyDescent="0.15">
      <c r="A343" s="2">
        <v>340</v>
      </c>
      <c r="B343" s="3">
        <v>44886</v>
      </c>
      <c r="C343" s="2" t="s">
        <v>1286</v>
      </c>
      <c r="D343" s="2" t="s">
        <v>1287</v>
      </c>
      <c r="E343" s="2" t="s">
        <v>355</v>
      </c>
      <c r="F343" s="2" t="s">
        <v>1293</v>
      </c>
      <c r="G343" s="2" t="s">
        <v>1294</v>
      </c>
      <c r="H343" s="2" t="s">
        <v>1295</v>
      </c>
      <c r="I343" s="2" t="s">
        <v>1296</v>
      </c>
      <c r="J343" s="2" t="s">
        <v>1297</v>
      </c>
      <c r="K343" s="2" t="s">
        <v>1</v>
      </c>
      <c r="V343" s="4" t="str">
        <f t="shared" si="1"/>
        <v>Ahmet Akçacıoğlu</v>
      </c>
      <c r="X343" s="5">
        <v>0.94340000000000002</v>
      </c>
      <c r="Y343" s="6">
        <v>0</v>
      </c>
      <c r="Z343" s="2" t="s">
        <v>70</v>
      </c>
      <c r="AA343" s="5">
        <v>1</v>
      </c>
      <c r="AB343" s="5"/>
      <c r="AC343" s="5"/>
      <c r="AD343" s="7" t="s">
        <v>102</v>
      </c>
      <c r="AE343" s="21" t="str">
        <f ca="1">IFERROR(__xludf.DUMMYFUNCTION("IFERROR(FILTER(Certificate!$B:$B, LOWER(Certificate!$A:$A)=LOWER(TRIM($V343)), (Certificate!$D:$D=""H"") + (Certificate!$D:$D=""HTO"")), """")"),"2023-AT-C073")</f>
        <v>2023-AT-C073</v>
      </c>
      <c r="AF343" s="7"/>
      <c r="AG343" s="7"/>
      <c r="AH343" s="8" t="str">
        <f ca="1">IFERROR(__xludf.DUMMYFUNCTION("IFERROR(FILTER(Certificate!$B:$B, LOWER(Certificate!$A:$A)=LOWER(TRIM($V343)), (Certificate!$D:$D=""TO"") + (Certificate!$D:$D=""HTO"")), """")"),"")</f>
        <v/>
      </c>
      <c r="AI343" s="7"/>
      <c r="AJ343" s="7"/>
      <c r="AK343" s="8" t="str">
        <f ca="1">IFERROR(__xludf.DUMMYFUNCTION("IFERROR(FILTER(Certificate!$B:$B, Certificate!$A:$A=TRIM($V343), Certificate!$D:$D=""D""), """")"),"")</f>
        <v/>
      </c>
      <c r="AL343" s="2"/>
    </row>
    <row r="344" spans="1:38" ht="13" x14ac:dyDescent="0.15">
      <c r="A344" s="2">
        <v>341</v>
      </c>
      <c r="B344" s="3">
        <v>44886</v>
      </c>
      <c r="C344" s="2" t="s">
        <v>1286</v>
      </c>
      <c r="D344" s="2" t="s">
        <v>1287</v>
      </c>
      <c r="E344" s="2" t="s">
        <v>355</v>
      </c>
      <c r="F344" s="2" t="s">
        <v>1298</v>
      </c>
      <c r="G344" s="2" t="s">
        <v>1299</v>
      </c>
      <c r="H344" s="2" t="s">
        <v>1300</v>
      </c>
      <c r="I344" s="2" t="s">
        <v>1301</v>
      </c>
      <c r="J344" s="2" t="s">
        <v>1302</v>
      </c>
      <c r="K344" s="2" t="s">
        <v>1</v>
      </c>
      <c r="V344" s="4" t="str">
        <f t="shared" si="1"/>
        <v>Ahmet Emre KORPE</v>
      </c>
      <c r="X344" s="5">
        <v>0.85850000000000004</v>
      </c>
      <c r="Y344" s="6">
        <v>0</v>
      </c>
      <c r="Z344" s="2" t="s">
        <v>70</v>
      </c>
      <c r="AA344" s="5"/>
      <c r="AB344" s="5"/>
      <c r="AC344" s="5"/>
      <c r="AD344" s="9" t="s">
        <v>71</v>
      </c>
      <c r="AE344" s="21" t="str">
        <f ca="1">IFERROR(__xludf.DUMMYFUNCTION("IFERROR(FILTER(Certificate!$B:$B, LOWER(Certificate!$A:$A)=LOWER(TRIM($V344)), (Certificate!$D:$D=""H"") + (Certificate!$D:$D=""HTO"")), """")"),"2023-AT-C169")</f>
        <v>2023-AT-C169</v>
      </c>
      <c r="AF344" s="7"/>
      <c r="AG344" s="7"/>
      <c r="AH344" s="8" t="str">
        <f ca="1">IFERROR(__xludf.DUMMYFUNCTION("IFERROR(FILTER(Certificate!$B:$B, LOWER(Certificate!$A:$A)=LOWER(TRIM($V344)), (Certificate!$D:$D=""TO"") + (Certificate!$D:$D=""HTO"")), """")"),"")</f>
        <v/>
      </c>
      <c r="AI344" s="7"/>
      <c r="AJ344" s="7"/>
      <c r="AK344" s="8" t="str">
        <f ca="1">IFERROR(__xludf.DUMMYFUNCTION("IFERROR(FILTER(Certificate!$B:$B, Certificate!$A:$A=TRIM($V344), Certificate!$D:$D=""D""), """")"),"")</f>
        <v/>
      </c>
      <c r="AL344" s="2"/>
    </row>
    <row r="345" spans="1:38" ht="13" x14ac:dyDescent="0.15">
      <c r="A345" s="2">
        <v>342</v>
      </c>
      <c r="B345" s="3">
        <v>44886</v>
      </c>
      <c r="C345" s="2" t="s">
        <v>1286</v>
      </c>
      <c r="D345" s="2" t="s">
        <v>1287</v>
      </c>
      <c r="E345" s="2" t="s">
        <v>355</v>
      </c>
      <c r="F345" s="2" t="s">
        <v>1303</v>
      </c>
      <c r="G345" s="2" t="s">
        <v>1304</v>
      </c>
      <c r="H345" s="2" t="s">
        <v>1305</v>
      </c>
      <c r="I345" s="2" t="s">
        <v>1306</v>
      </c>
      <c r="J345" s="2" t="s">
        <v>1307</v>
      </c>
      <c r="V345" s="4" t="str">
        <f t="shared" si="1"/>
        <v>Ali Kürşat DURMUŞ</v>
      </c>
      <c r="X345" s="5">
        <v>0.90569999999999995</v>
      </c>
      <c r="Y345" s="6">
        <v>0</v>
      </c>
      <c r="Z345" s="2" t="s">
        <v>70</v>
      </c>
      <c r="AA345" s="5"/>
      <c r="AB345" s="5"/>
      <c r="AC345" s="5"/>
      <c r="AD345" s="7" t="s">
        <v>71</v>
      </c>
      <c r="AE345" s="21" t="str">
        <f ca="1">IFERROR(__xludf.DUMMYFUNCTION("IFERROR(FILTER(Certificate!$B:$B, LOWER(Certificate!$A:$A)=LOWER(TRIM($V345)), (Certificate!$D:$D=""H"") + (Certificate!$D:$D=""HTO"")), """")"),"")</f>
        <v/>
      </c>
      <c r="AF345" s="7"/>
      <c r="AG345" s="7"/>
      <c r="AH345" s="8" t="str">
        <f ca="1">IFERROR(__xludf.DUMMYFUNCTION("IFERROR(FILTER(Certificate!$B:$B, LOWER(Certificate!$A:$A)=LOWER(TRIM($V345)), (Certificate!$D:$D=""TO"") + (Certificate!$D:$D=""HTO"")), """")"),"")</f>
        <v/>
      </c>
      <c r="AI345" s="7"/>
      <c r="AJ345" s="7"/>
      <c r="AK345" s="8" t="str">
        <f ca="1">IFERROR(__xludf.DUMMYFUNCTION("IFERROR(FILTER(Certificate!$B:$B, Certificate!$A:$A=TRIM($V345), Certificate!$D:$D=""D""), """")"),"")</f>
        <v/>
      </c>
      <c r="AL345" s="2"/>
    </row>
    <row r="346" spans="1:38" ht="13" x14ac:dyDescent="0.15">
      <c r="A346" s="2">
        <v>343</v>
      </c>
      <c r="B346" s="3">
        <v>44886</v>
      </c>
      <c r="C346" s="2" t="s">
        <v>1286</v>
      </c>
      <c r="D346" s="2" t="s">
        <v>1287</v>
      </c>
      <c r="E346" s="2" t="s">
        <v>355</v>
      </c>
      <c r="F346" s="2" t="s">
        <v>1308</v>
      </c>
      <c r="G346" s="2" t="s">
        <v>1309</v>
      </c>
      <c r="H346" s="2" t="s">
        <v>1310</v>
      </c>
      <c r="I346" s="2" t="s">
        <v>1311</v>
      </c>
      <c r="J346" s="2" t="s">
        <v>962</v>
      </c>
      <c r="K346" s="2" t="s">
        <v>1</v>
      </c>
      <c r="V346" s="4" t="str">
        <f t="shared" si="1"/>
        <v>Arif Tok</v>
      </c>
      <c r="X346" s="5">
        <v>0.91510000000000002</v>
      </c>
      <c r="Y346" s="6">
        <v>0</v>
      </c>
      <c r="Z346" s="2" t="s">
        <v>70</v>
      </c>
      <c r="AA346" s="5">
        <v>0.85</v>
      </c>
      <c r="AB346" s="5"/>
      <c r="AC346" s="5"/>
      <c r="AD346" s="7" t="s">
        <v>102</v>
      </c>
      <c r="AE346" s="21" t="str">
        <f ca="1">IFERROR(__xludf.DUMMYFUNCTION("IFERROR(FILTER(Certificate!$B:$B, LOWER(Certificate!$A:$A)=LOWER(TRIM($V346)), (Certificate!$D:$D=""H"") + (Certificate!$D:$D=""HTO"")), """")"),"2023-AT-C076")</f>
        <v>2023-AT-C076</v>
      </c>
      <c r="AF346" s="7"/>
      <c r="AG346" s="7"/>
      <c r="AH346" s="8" t="str">
        <f ca="1">IFERROR(__xludf.DUMMYFUNCTION("IFERROR(FILTER(Certificate!$B:$B, LOWER(Certificate!$A:$A)=LOWER(TRIM($V346)), (Certificate!$D:$D=""TO"") + (Certificate!$D:$D=""HTO"")), """")"),"")</f>
        <v/>
      </c>
      <c r="AI346" s="7"/>
      <c r="AJ346" s="7"/>
      <c r="AK346" s="8" t="str">
        <f ca="1">IFERROR(__xludf.DUMMYFUNCTION("IFERROR(FILTER(Certificate!$B:$B, Certificate!$A:$A=TRIM($V346), Certificate!$D:$D=""D""), """")"),"")</f>
        <v/>
      </c>
      <c r="AL346" s="2"/>
    </row>
    <row r="347" spans="1:38" ht="13" x14ac:dyDescent="0.15">
      <c r="A347" s="2">
        <v>344</v>
      </c>
      <c r="B347" s="3">
        <v>44886</v>
      </c>
      <c r="C347" s="2" t="s">
        <v>1286</v>
      </c>
      <c r="D347" s="2" t="s">
        <v>1287</v>
      </c>
      <c r="E347" s="2" t="s">
        <v>355</v>
      </c>
      <c r="F347" s="2" t="s">
        <v>1312</v>
      </c>
      <c r="G347" s="2" t="s">
        <v>1313</v>
      </c>
      <c r="H347" s="2" t="s">
        <v>1314</v>
      </c>
      <c r="I347" s="2" t="s">
        <v>1315</v>
      </c>
      <c r="J347" s="2" t="s">
        <v>962</v>
      </c>
      <c r="V347" s="4" t="str">
        <f t="shared" si="1"/>
        <v>Ayşe MAT</v>
      </c>
      <c r="X347" s="5">
        <v>0.91510000000000002</v>
      </c>
      <c r="Y347" s="6">
        <v>0</v>
      </c>
      <c r="Z347" s="2" t="s">
        <v>70</v>
      </c>
      <c r="AA347" s="5">
        <v>0.81669999999999998</v>
      </c>
      <c r="AB347" s="5"/>
      <c r="AC347" s="5"/>
      <c r="AD347" s="7" t="s">
        <v>102</v>
      </c>
      <c r="AE347" s="21" t="str">
        <f ca="1">IFERROR(__xludf.DUMMYFUNCTION("IFERROR(FILTER(Certificate!$B:$B, LOWER(Certificate!$A:$A)=LOWER(TRIM($V347)), (Certificate!$D:$D=""H"") + (Certificate!$D:$D=""HTO"")), """")"),"2023-AT-C079")</f>
        <v>2023-AT-C079</v>
      </c>
      <c r="AF347" s="7"/>
      <c r="AG347" s="7"/>
      <c r="AH347" s="8" t="str">
        <f ca="1">IFERROR(__xludf.DUMMYFUNCTION("IFERROR(FILTER(Certificate!$B:$B, LOWER(Certificate!$A:$A)=LOWER(TRIM($V347)), (Certificate!$D:$D=""TO"") + (Certificate!$D:$D=""HTO"")), """")"),"")</f>
        <v/>
      </c>
      <c r="AI347" s="7"/>
      <c r="AJ347" s="7"/>
      <c r="AK347" s="8" t="str">
        <f ca="1">IFERROR(__xludf.DUMMYFUNCTION("IFERROR(FILTER(Certificate!$B:$B, Certificate!$A:$A=TRIM($V347), Certificate!$D:$D=""D""), """")"),"")</f>
        <v/>
      </c>
      <c r="AL347" s="2"/>
    </row>
    <row r="348" spans="1:38" ht="13" x14ac:dyDescent="0.15">
      <c r="A348" s="2">
        <v>345</v>
      </c>
      <c r="B348" s="3">
        <v>44886</v>
      </c>
      <c r="C348" s="2" t="s">
        <v>1286</v>
      </c>
      <c r="D348" s="2" t="s">
        <v>1287</v>
      </c>
      <c r="E348" s="2" t="s">
        <v>355</v>
      </c>
      <c r="F348" s="2" t="s">
        <v>1316</v>
      </c>
      <c r="G348" s="2" t="s">
        <v>1317</v>
      </c>
      <c r="H348" s="2" t="s">
        <v>1318</v>
      </c>
      <c r="I348" s="2" t="s">
        <v>1319</v>
      </c>
      <c r="J348" s="2" t="s">
        <v>1320</v>
      </c>
      <c r="V348" s="4" t="str">
        <f t="shared" si="1"/>
        <v>Aziz Özütemiz</v>
      </c>
      <c r="X348" s="5">
        <v>0.88680000000000003</v>
      </c>
      <c r="Y348" s="6">
        <v>0</v>
      </c>
      <c r="Z348" s="2" t="s">
        <v>70</v>
      </c>
      <c r="AA348" s="5"/>
      <c r="AB348" s="5"/>
      <c r="AC348" s="5"/>
      <c r="AD348" s="7" t="s">
        <v>71</v>
      </c>
      <c r="AE348" s="21" t="str">
        <f ca="1">IFERROR(__xludf.DUMMYFUNCTION("IFERROR(FILTER(Certificate!$B:$B, LOWER(Certificate!$A:$A)=LOWER(TRIM($V348)), (Certificate!$D:$D=""H"") + (Certificate!$D:$D=""HTO"")), """")"),"")</f>
        <v/>
      </c>
      <c r="AF348" s="7"/>
      <c r="AG348" s="7"/>
      <c r="AH348" s="8" t="str">
        <f ca="1">IFERROR(__xludf.DUMMYFUNCTION("IFERROR(FILTER(Certificate!$B:$B, LOWER(Certificate!$A:$A)=LOWER(TRIM($V348)), (Certificate!$D:$D=""TO"") + (Certificate!$D:$D=""HTO"")), """")"),"")</f>
        <v/>
      </c>
      <c r="AI348" s="7"/>
      <c r="AJ348" s="7"/>
      <c r="AK348" s="8" t="str">
        <f ca="1">IFERROR(__xludf.DUMMYFUNCTION("IFERROR(FILTER(Certificate!$B:$B, Certificate!$A:$A=TRIM($V348), Certificate!$D:$D=""D""), """")"),"")</f>
        <v/>
      </c>
      <c r="AL348" s="2"/>
    </row>
    <row r="349" spans="1:38" ht="13" x14ac:dyDescent="0.15">
      <c r="A349" s="2">
        <v>346</v>
      </c>
      <c r="B349" s="3">
        <v>44886</v>
      </c>
      <c r="C349" s="2" t="s">
        <v>1286</v>
      </c>
      <c r="D349" s="2" t="s">
        <v>1287</v>
      </c>
      <c r="E349" s="2" t="s">
        <v>355</v>
      </c>
      <c r="F349" s="2" t="s">
        <v>1321</v>
      </c>
      <c r="G349" s="2" t="s">
        <v>1322</v>
      </c>
      <c r="H349" s="2" t="s">
        <v>1323</v>
      </c>
      <c r="I349" s="2" t="s">
        <v>1324</v>
      </c>
      <c r="J349" s="2" t="s">
        <v>1325</v>
      </c>
      <c r="K349" s="2" t="s">
        <v>1</v>
      </c>
      <c r="V349" s="4" t="str">
        <f t="shared" si="1"/>
        <v>EMRA ÖZBUDAK</v>
      </c>
      <c r="X349" s="5">
        <v>0.92449999999999999</v>
      </c>
      <c r="Y349" s="6">
        <v>0</v>
      </c>
      <c r="Z349" s="2" t="s">
        <v>70</v>
      </c>
      <c r="AA349" s="5">
        <v>0.98329999999999995</v>
      </c>
      <c r="AB349" s="5"/>
      <c r="AC349" s="5"/>
      <c r="AD349" s="7" t="s">
        <v>102</v>
      </c>
      <c r="AE349" s="21" t="str">
        <f ca="1">IFERROR(__xludf.DUMMYFUNCTION("IFERROR(FILTER(Certificate!$B:$B, LOWER(Certificate!$A:$A)=LOWER(TRIM($V349)), (Certificate!$D:$D=""H"") + (Certificate!$D:$D=""HTO"")), """")"),"2023-AT-C077")</f>
        <v>2023-AT-C077</v>
      </c>
      <c r="AF349" s="7"/>
      <c r="AG349" s="7"/>
      <c r="AH349" s="8" t="str">
        <f ca="1">IFERROR(__xludf.DUMMYFUNCTION("IFERROR(FILTER(Certificate!$B:$B, LOWER(Certificate!$A:$A)=LOWER(TRIM($V349)), (Certificate!$D:$D=""TO"") + (Certificate!$D:$D=""HTO"")), """")"),"")</f>
        <v/>
      </c>
      <c r="AI349" s="7"/>
      <c r="AJ349" s="7"/>
      <c r="AK349" s="8" t="str">
        <f ca="1">IFERROR(__xludf.DUMMYFUNCTION("IFERROR(FILTER(Certificate!$B:$B, Certificate!$A:$A=TRIM($V349), Certificate!$D:$D=""D""), """")"),"")</f>
        <v/>
      </c>
      <c r="AL349" s="2"/>
    </row>
    <row r="350" spans="1:38" ht="13" x14ac:dyDescent="0.15">
      <c r="A350" s="2">
        <v>347</v>
      </c>
      <c r="B350" s="3">
        <v>44886</v>
      </c>
      <c r="C350" s="2" t="s">
        <v>1286</v>
      </c>
      <c r="D350" s="2" t="s">
        <v>1287</v>
      </c>
      <c r="E350" s="2" t="s">
        <v>355</v>
      </c>
      <c r="F350" s="2" t="s">
        <v>1326</v>
      </c>
      <c r="G350" s="2" t="s">
        <v>1327</v>
      </c>
      <c r="H350" s="2" t="s">
        <v>1328</v>
      </c>
      <c r="I350" s="2" t="s">
        <v>1329</v>
      </c>
      <c r="J350" s="2" t="s">
        <v>293</v>
      </c>
      <c r="K350" s="2" t="s">
        <v>1</v>
      </c>
      <c r="V350" s="4" t="str">
        <f t="shared" si="1"/>
        <v>Erkan Keklik</v>
      </c>
      <c r="X350" s="5">
        <v>0.85850000000000004</v>
      </c>
      <c r="Y350" s="6">
        <v>0</v>
      </c>
      <c r="Z350" s="2" t="s">
        <v>70</v>
      </c>
      <c r="AA350" s="5"/>
      <c r="AB350" s="5"/>
      <c r="AC350" s="5"/>
      <c r="AD350" s="7" t="s">
        <v>71</v>
      </c>
      <c r="AE350" s="21" t="str">
        <f ca="1">IFERROR(__xludf.DUMMYFUNCTION("IFERROR(FILTER(Certificate!$B:$B, LOWER(Certificate!$A:$A)=LOWER(TRIM($V350)), (Certificate!$D:$D=""H"") + (Certificate!$D:$D=""HTO"")), """")"),"")</f>
        <v/>
      </c>
      <c r="AF350" s="7"/>
      <c r="AG350" s="7"/>
      <c r="AH350" s="8" t="str">
        <f ca="1">IFERROR(__xludf.DUMMYFUNCTION("IFERROR(FILTER(Certificate!$B:$B, LOWER(Certificate!$A:$A)=LOWER(TRIM($V350)), (Certificate!$D:$D=""TO"") + (Certificate!$D:$D=""HTO"")), """")"),"")</f>
        <v/>
      </c>
      <c r="AI350" s="7"/>
      <c r="AJ350" s="7"/>
      <c r="AK350" s="8" t="str">
        <f ca="1">IFERROR(__xludf.DUMMYFUNCTION("IFERROR(FILTER(Certificate!$B:$B, Certificate!$A:$A=TRIM($V350), Certificate!$D:$D=""D""), """")"),"")</f>
        <v/>
      </c>
      <c r="AL350" s="2"/>
    </row>
    <row r="351" spans="1:38" ht="13" x14ac:dyDescent="0.15">
      <c r="A351" s="2">
        <v>348</v>
      </c>
      <c r="B351" s="3">
        <v>44886</v>
      </c>
      <c r="C351" s="2" t="s">
        <v>1286</v>
      </c>
      <c r="D351" s="2" t="s">
        <v>1287</v>
      </c>
      <c r="E351" s="2" t="s">
        <v>355</v>
      </c>
      <c r="F351" s="2" t="s">
        <v>1330</v>
      </c>
      <c r="G351" s="2" t="s">
        <v>1331</v>
      </c>
      <c r="H351" s="2" t="s">
        <v>1332</v>
      </c>
      <c r="I351" s="2" t="s">
        <v>835</v>
      </c>
      <c r="J351" s="2" t="s">
        <v>293</v>
      </c>
      <c r="K351" s="2" t="s">
        <v>1</v>
      </c>
      <c r="V351" s="4" t="str">
        <f t="shared" si="1"/>
        <v>ESRA OZKIRAN</v>
      </c>
      <c r="X351" s="5">
        <v>0.96230000000000004</v>
      </c>
      <c r="Y351" s="6">
        <v>0</v>
      </c>
      <c r="Z351" s="2" t="s">
        <v>70</v>
      </c>
      <c r="AA351" s="5">
        <v>0.9667</v>
      </c>
      <c r="AB351" s="5"/>
      <c r="AC351" s="5"/>
      <c r="AD351" s="7" t="s">
        <v>102</v>
      </c>
      <c r="AE351" s="21" t="str">
        <f ca="1">IFERROR(__xludf.DUMMYFUNCTION("IFERROR(FILTER(Certificate!$B:$B, LOWER(Certificate!$A:$A)=LOWER(TRIM($V351)), (Certificate!$D:$D=""H"") + (Certificate!$D:$D=""HTO"")), """")"),"2023-AT-C082")</f>
        <v>2023-AT-C082</v>
      </c>
      <c r="AF351" s="7"/>
      <c r="AG351" s="7"/>
      <c r="AH351" s="8" t="str">
        <f ca="1">IFERROR(__xludf.DUMMYFUNCTION("IFERROR(FILTER(Certificate!$B:$B, LOWER(Certificate!$A:$A)=LOWER(TRIM($V351)), (Certificate!$D:$D=""TO"") + (Certificate!$D:$D=""HTO"")), """")"),"")</f>
        <v/>
      </c>
      <c r="AI351" s="7"/>
      <c r="AJ351" s="7"/>
      <c r="AK351" s="8" t="str">
        <f ca="1">IFERROR(__xludf.DUMMYFUNCTION("IFERROR(FILTER(Certificate!$B:$B, Certificate!$A:$A=TRIM($V351), Certificate!$D:$D=""D""), """")"),"")</f>
        <v/>
      </c>
      <c r="AL351" s="2"/>
    </row>
    <row r="352" spans="1:38" ht="13" x14ac:dyDescent="0.15">
      <c r="A352" s="2">
        <v>349</v>
      </c>
      <c r="B352" s="3">
        <v>44886</v>
      </c>
      <c r="C352" s="2" t="s">
        <v>1286</v>
      </c>
      <c r="D352" s="2" t="s">
        <v>1287</v>
      </c>
      <c r="E352" s="2" t="s">
        <v>355</v>
      </c>
      <c r="F352" s="2" t="s">
        <v>1333</v>
      </c>
      <c r="G352" s="2" t="s">
        <v>1334</v>
      </c>
      <c r="H352" s="2" t="s">
        <v>1335</v>
      </c>
      <c r="I352" s="2" t="s">
        <v>1181</v>
      </c>
      <c r="J352" s="2" t="s">
        <v>1336</v>
      </c>
      <c r="V352" s="4" t="str">
        <f t="shared" si="1"/>
        <v>HACER DOKUZLUOĞLU</v>
      </c>
      <c r="X352" s="5">
        <v>0.92449999999999999</v>
      </c>
      <c r="Y352" s="6">
        <v>0</v>
      </c>
      <c r="Z352" s="2" t="s">
        <v>70</v>
      </c>
      <c r="AA352" s="5">
        <v>0.88329999999999997</v>
      </c>
      <c r="AB352" s="5"/>
      <c r="AC352" s="5"/>
      <c r="AD352" s="7" t="s">
        <v>102</v>
      </c>
      <c r="AE352" s="21" t="str">
        <f ca="1">IFERROR(__xludf.DUMMYFUNCTION("IFERROR(FILTER(Certificate!$B:$B, LOWER(Certificate!$A:$A)=LOWER(TRIM($V352)), (Certificate!$D:$D=""H"") + (Certificate!$D:$D=""HTO"")), """")"),"2023-AT-C078")</f>
        <v>2023-AT-C078</v>
      </c>
      <c r="AF352" s="7"/>
      <c r="AG352" s="7"/>
      <c r="AH352" s="8" t="str">
        <f ca="1">IFERROR(__xludf.DUMMYFUNCTION("IFERROR(FILTER(Certificate!$B:$B, LOWER(Certificate!$A:$A)=LOWER(TRIM($V352)), (Certificate!$D:$D=""TO"") + (Certificate!$D:$D=""HTO"")), """")"),"")</f>
        <v/>
      </c>
      <c r="AI352" s="7"/>
      <c r="AJ352" s="7"/>
      <c r="AK352" s="8" t="str">
        <f ca="1">IFERROR(__xludf.DUMMYFUNCTION("IFERROR(FILTER(Certificate!$B:$B, Certificate!$A:$A=TRIM($V352), Certificate!$D:$D=""D""), """")"),"")</f>
        <v/>
      </c>
      <c r="AL352" s="2"/>
    </row>
    <row r="353" spans="1:38" ht="13" x14ac:dyDescent="0.15">
      <c r="A353" s="2">
        <v>350</v>
      </c>
      <c r="B353" s="3">
        <v>44886</v>
      </c>
      <c r="C353" s="2" t="s">
        <v>1286</v>
      </c>
      <c r="D353" s="2" t="s">
        <v>1287</v>
      </c>
      <c r="E353" s="2" t="s">
        <v>355</v>
      </c>
      <c r="F353" s="2" t="s">
        <v>1337</v>
      </c>
      <c r="G353" s="2" t="s">
        <v>1338</v>
      </c>
      <c r="H353" s="2" t="s">
        <v>1339</v>
      </c>
      <c r="I353" s="2" t="s">
        <v>1324</v>
      </c>
      <c r="J353" s="2" t="s">
        <v>293</v>
      </c>
      <c r="V353" s="4" t="str">
        <f t="shared" si="1"/>
        <v>HAKAN ÖKSÜZ</v>
      </c>
      <c r="X353" s="5">
        <v>0.85850000000000004</v>
      </c>
      <c r="Y353" s="6">
        <v>0</v>
      </c>
      <c r="Z353" s="2" t="s">
        <v>70</v>
      </c>
      <c r="AA353" s="5">
        <v>0.9</v>
      </c>
      <c r="AB353" s="5"/>
      <c r="AC353" s="5"/>
      <c r="AD353" s="7" t="s">
        <v>102</v>
      </c>
      <c r="AE353" s="21" t="str">
        <f ca="1">IFERROR(__xludf.DUMMYFUNCTION("IFERROR(FILTER(Certificate!$B:$B, LOWER(Certificate!$A:$A)=LOWER(TRIM($V353)), (Certificate!$D:$D=""H"") + (Certificate!$D:$D=""HTO"")), """")"),"2023-AT-C084")</f>
        <v>2023-AT-C084</v>
      </c>
      <c r="AF353" s="7"/>
      <c r="AG353" s="7"/>
      <c r="AH353" s="8" t="str">
        <f ca="1">IFERROR(__xludf.DUMMYFUNCTION("IFERROR(FILTER(Certificate!$B:$B, LOWER(Certificate!$A:$A)=LOWER(TRIM($V353)), (Certificate!$D:$D=""TO"") + (Certificate!$D:$D=""HTO"")), """")"),"")</f>
        <v/>
      </c>
      <c r="AI353" s="7"/>
      <c r="AJ353" s="7"/>
      <c r="AK353" s="8" t="str">
        <f ca="1">IFERROR(__xludf.DUMMYFUNCTION("IFERROR(FILTER(Certificate!$B:$B, Certificate!$A:$A=TRIM($V353), Certificate!$D:$D=""D""), """")"),"")</f>
        <v/>
      </c>
      <c r="AL353" s="2"/>
    </row>
    <row r="354" spans="1:38" ht="13" x14ac:dyDescent="0.15">
      <c r="A354" s="2">
        <v>351</v>
      </c>
      <c r="B354" s="3">
        <v>44886</v>
      </c>
      <c r="C354" s="2" t="s">
        <v>1286</v>
      </c>
      <c r="D354" s="2" t="s">
        <v>1287</v>
      </c>
      <c r="E354" s="2" t="s">
        <v>355</v>
      </c>
      <c r="F354" s="2" t="s">
        <v>1340</v>
      </c>
      <c r="G354" s="2" t="s">
        <v>1341</v>
      </c>
      <c r="H354" s="2" t="s">
        <v>1342</v>
      </c>
      <c r="I354" s="2" t="s">
        <v>974</v>
      </c>
      <c r="J354" s="2" t="s">
        <v>1343</v>
      </c>
      <c r="V354" s="4" t="str">
        <f t="shared" si="1"/>
        <v>Irem USLU</v>
      </c>
      <c r="X354" s="5">
        <v>0.94340000000000002</v>
      </c>
      <c r="Y354" s="6">
        <v>0</v>
      </c>
      <c r="Z354" s="2" t="s">
        <v>70</v>
      </c>
      <c r="AA354" s="5"/>
      <c r="AB354" s="5"/>
      <c r="AC354" s="5"/>
      <c r="AD354" s="9" t="s">
        <v>71</v>
      </c>
      <c r="AE354" s="21" t="str">
        <f ca="1">IFERROR(__xludf.DUMMYFUNCTION("IFERROR(FILTER(Certificate!$B:$B, LOWER(Certificate!$A:$A)=LOWER(TRIM($V354)), (Certificate!$D:$D=""H"") + (Certificate!$D:$D=""HTO"")), """")"),"2023-AT-C181")</f>
        <v>2023-AT-C181</v>
      </c>
      <c r="AF354" s="7"/>
      <c r="AG354" s="7"/>
      <c r="AH354" s="8" t="str">
        <f ca="1">IFERROR(__xludf.DUMMYFUNCTION("IFERROR(FILTER(Certificate!$B:$B, LOWER(Certificate!$A:$A)=LOWER(TRIM($V354)), (Certificate!$D:$D=""TO"") + (Certificate!$D:$D=""HTO"")), """")"),"")</f>
        <v/>
      </c>
      <c r="AI354" s="7"/>
      <c r="AJ354" s="7"/>
      <c r="AK354" s="8" t="str">
        <f ca="1">IFERROR(__xludf.DUMMYFUNCTION("IFERROR(FILTER(Certificate!$B:$B, Certificate!$A:$A=TRIM($V354), Certificate!$D:$D=""D""), """")"),"")</f>
        <v/>
      </c>
      <c r="AL354" s="2"/>
    </row>
    <row r="355" spans="1:38" ht="13" x14ac:dyDescent="0.15">
      <c r="A355" s="2">
        <v>352</v>
      </c>
      <c r="B355" s="3">
        <v>44886</v>
      </c>
      <c r="C355" s="2" t="s">
        <v>1286</v>
      </c>
      <c r="D355" s="2" t="s">
        <v>1287</v>
      </c>
      <c r="E355" s="2" t="s">
        <v>355</v>
      </c>
      <c r="F355" s="2" t="s">
        <v>1344</v>
      </c>
      <c r="G355" s="2" t="s">
        <v>1345</v>
      </c>
      <c r="H355" s="2" t="s">
        <v>1346</v>
      </c>
      <c r="I355" s="2" t="s">
        <v>1347</v>
      </c>
      <c r="J355" s="2" t="s">
        <v>101</v>
      </c>
      <c r="V355" s="4" t="str">
        <f t="shared" si="1"/>
        <v>Leyla Jahn</v>
      </c>
      <c r="X355" s="5">
        <v>0.97170000000000001</v>
      </c>
      <c r="Y355" s="6">
        <v>0</v>
      </c>
      <c r="Z355" s="2" t="s">
        <v>70</v>
      </c>
      <c r="AA355" s="5">
        <v>0.75</v>
      </c>
      <c r="AB355" s="5"/>
      <c r="AC355" s="5"/>
      <c r="AD355" s="9" t="s">
        <v>727</v>
      </c>
      <c r="AE355" s="21" t="str">
        <f ca="1">IFERROR(__xludf.DUMMYFUNCTION("IFERROR(FILTER(Certificate!$B:$B, LOWER(Certificate!$A:$A)=LOWER(TRIM($V355)), (Certificate!$D:$D=""H"") + (Certificate!$D:$D=""HTO"")), """")"),"2023-AT-C083")</f>
        <v>2023-AT-C083</v>
      </c>
      <c r="AF355" s="7"/>
      <c r="AG355" s="7"/>
      <c r="AH355" s="8" t="str">
        <f ca="1">IFERROR(__xludf.DUMMYFUNCTION("IFERROR(FILTER(Certificate!$B:$B, LOWER(Certificate!$A:$A)=LOWER(TRIM($V355)), (Certificate!$D:$D=""TO"") + (Certificate!$D:$D=""HTO"")), """")"),"")</f>
        <v/>
      </c>
      <c r="AI355" s="7"/>
      <c r="AJ355" s="7"/>
      <c r="AK355" s="8" t="str">
        <f ca="1">IFERROR(__xludf.DUMMYFUNCTION("IFERROR(FILTER(Certificate!$B:$B, Certificate!$A:$A=TRIM($V355), Certificate!$D:$D=""D""), """")"),"")</f>
        <v/>
      </c>
      <c r="AL355" s="2"/>
    </row>
    <row r="356" spans="1:38" ht="13" x14ac:dyDescent="0.15">
      <c r="A356" s="2">
        <v>353</v>
      </c>
      <c r="B356" s="3">
        <v>44886</v>
      </c>
      <c r="C356" s="2" t="s">
        <v>1286</v>
      </c>
      <c r="D356" s="2" t="s">
        <v>1287</v>
      </c>
      <c r="E356" s="2" t="s">
        <v>355</v>
      </c>
      <c r="F356" s="2" t="s">
        <v>1001</v>
      </c>
      <c r="G356" s="2" t="s">
        <v>1348</v>
      </c>
      <c r="H356" s="2" t="s">
        <v>1349</v>
      </c>
      <c r="I356" s="2" t="s">
        <v>1319</v>
      </c>
      <c r="J356" s="2" t="s">
        <v>1320</v>
      </c>
      <c r="K356" s="2" t="s">
        <v>1</v>
      </c>
      <c r="V356" s="4" t="str">
        <f t="shared" si="1"/>
        <v>Mehmet Can İnce</v>
      </c>
      <c r="X356" s="5">
        <v>0.82079999999999997</v>
      </c>
      <c r="Y356" s="5">
        <v>0.92449999999999999</v>
      </c>
      <c r="Z356" s="2" t="s">
        <v>70</v>
      </c>
      <c r="AA356" s="5"/>
      <c r="AB356" s="5"/>
      <c r="AC356" s="5"/>
      <c r="AD356" s="9" t="s">
        <v>71</v>
      </c>
      <c r="AE356" s="21" t="str">
        <f ca="1">IFERROR(__xludf.DUMMYFUNCTION("IFERROR(FILTER(Certificate!$B:$B, LOWER(Certificate!$A:$A)=LOWER(TRIM($V356)), (Certificate!$D:$D=""H"") + (Certificate!$D:$D=""HTO"")), """")"),"2023-AT-C119")</f>
        <v>2023-AT-C119</v>
      </c>
      <c r="AF356" s="7"/>
      <c r="AG356" s="7"/>
      <c r="AH356" s="8" t="str">
        <f ca="1">IFERROR(__xludf.DUMMYFUNCTION("IFERROR(FILTER(Certificate!$B:$B, LOWER(Certificate!$A:$A)=LOWER(TRIM($V356)), (Certificate!$D:$D=""TO"") + (Certificate!$D:$D=""HTO"")), """")"),"")</f>
        <v/>
      </c>
      <c r="AI356" s="7"/>
      <c r="AJ356" s="7"/>
      <c r="AK356" s="8" t="str">
        <f ca="1">IFERROR(__xludf.DUMMYFUNCTION("IFERROR(FILTER(Certificate!$B:$B, Certificate!$A:$A=TRIM($V356), Certificate!$D:$D=""D""), """")"),"")</f>
        <v/>
      </c>
      <c r="AL356" s="2"/>
    </row>
    <row r="357" spans="1:38" ht="13" x14ac:dyDescent="0.15">
      <c r="A357" s="2">
        <v>354</v>
      </c>
      <c r="B357" s="3">
        <v>44886</v>
      </c>
      <c r="C357" s="2" t="s">
        <v>1286</v>
      </c>
      <c r="D357" s="2" t="s">
        <v>1287</v>
      </c>
      <c r="E357" s="2" t="s">
        <v>355</v>
      </c>
      <c r="F357" s="2" t="s">
        <v>1350</v>
      </c>
      <c r="G357" s="2" t="s">
        <v>1351</v>
      </c>
      <c r="H357" s="2" t="s">
        <v>1352</v>
      </c>
      <c r="I357" s="2" t="s">
        <v>1353</v>
      </c>
      <c r="J357" s="2" t="s">
        <v>1162</v>
      </c>
      <c r="K357" s="2" t="s">
        <v>1</v>
      </c>
      <c r="V357" s="4" t="str">
        <f t="shared" si="1"/>
        <v>MERT ÇALIŞ</v>
      </c>
      <c r="X357" s="5">
        <v>0.66039999999999999</v>
      </c>
      <c r="Y357" s="5">
        <v>0.79249999999999998</v>
      </c>
      <c r="Z357" s="2" t="s">
        <v>70</v>
      </c>
      <c r="AA357" s="5"/>
      <c r="AB357" s="5"/>
      <c r="AC357" s="5"/>
      <c r="AD357" s="7" t="s">
        <v>71</v>
      </c>
      <c r="AE357" s="21" t="str">
        <f ca="1">IFERROR(__xludf.DUMMYFUNCTION("IFERROR(FILTER(Certificate!$B:$B, LOWER(Certificate!$A:$A)=LOWER(TRIM($V357)), (Certificate!$D:$D=""H"") + (Certificate!$D:$D=""HTO"")), """")"),"2023-AT-C108")</f>
        <v>2023-AT-C108</v>
      </c>
      <c r="AF357" s="7"/>
      <c r="AG357" s="9"/>
      <c r="AH357" s="8" t="str">
        <f ca="1">IFERROR(__xludf.DUMMYFUNCTION("IFERROR(FILTER(Certificate!$B:$B, LOWER(Certificate!$A:$A)=LOWER(TRIM($V357)), (Certificate!$D:$D=""TO"") + (Certificate!$D:$D=""HTO"")), """")"),"")</f>
        <v/>
      </c>
      <c r="AI357" s="7"/>
      <c r="AJ357" s="7"/>
      <c r="AK357" s="8" t="str">
        <f ca="1">IFERROR(__xludf.DUMMYFUNCTION("IFERROR(FILTER(Certificate!$B:$B, Certificate!$A:$A=TRIM($V357), Certificate!$D:$D=""D""), """")"),"")</f>
        <v/>
      </c>
      <c r="AL357" s="2"/>
    </row>
    <row r="358" spans="1:38" ht="13" x14ac:dyDescent="0.15">
      <c r="A358" s="2">
        <v>355</v>
      </c>
      <c r="B358" s="3">
        <v>44886</v>
      </c>
      <c r="C358" s="2" t="s">
        <v>1286</v>
      </c>
      <c r="D358" s="2" t="s">
        <v>1287</v>
      </c>
      <c r="E358" s="2" t="s">
        <v>355</v>
      </c>
      <c r="F358" s="2" t="s">
        <v>958</v>
      </c>
      <c r="G358" s="2" t="s">
        <v>1354</v>
      </c>
      <c r="H358" s="2" t="s">
        <v>1355</v>
      </c>
      <c r="I358" s="2" t="s">
        <v>1181</v>
      </c>
      <c r="J358" s="2" t="s">
        <v>1171</v>
      </c>
      <c r="K358" s="2" t="s">
        <v>1</v>
      </c>
      <c r="V358" s="4" t="str">
        <f t="shared" si="1"/>
        <v>Mustafa SÖĞÜT</v>
      </c>
      <c r="X358" s="5">
        <v>0.99060000000000004</v>
      </c>
      <c r="Y358" s="6">
        <v>0</v>
      </c>
      <c r="Z358" s="2" t="s">
        <v>70</v>
      </c>
      <c r="AA358" s="5">
        <v>1</v>
      </c>
      <c r="AB358" s="5"/>
      <c r="AC358" s="5"/>
      <c r="AD358" s="7" t="s">
        <v>102</v>
      </c>
      <c r="AE358" s="21" t="str">
        <f ca="1">IFERROR(__xludf.DUMMYFUNCTION("IFERROR(FILTER(Certificate!$B:$B, LOWER(Certificate!$A:$A)=LOWER(TRIM($V358)), (Certificate!$D:$D=""H"") + (Certificate!$D:$D=""HTO"")), """")"),"2023-AT-C072")</f>
        <v>2023-AT-C072</v>
      </c>
      <c r="AF358" s="7"/>
      <c r="AG358" s="7"/>
      <c r="AH358" s="8" t="str">
        <f ca="1">IFERROR(__xludf.DUMMYFUNCTION("IFERROR(FILTER(Certificate!$B:$B, LOWER(Certificate!$A:$A)=LOWER(TRIM($V358)), (Certificate!$D:$D=""TO"") + (Certificate!$D:$D=""HTO"")), """")"),"")</f>
        <v/>
      </c>
      <c r="AI358" s="7"/>
      <c r="AJ358" s="7"/>
      <c r="AK358" s="8" t="str">
        <f ca="1">IFERROR(__xludf.DUMMYFUNCTION("IFERROR(FILTER(Certificate!$B:$B, Certificate!$A:$A=TRIM($V358), Certificate!$D:$D=""D""), """")"),"")</f>
        <v/>
      </c>
      <c r="AL358" s="2"/>
    </row>
    <row r="359" spans="1:38" ht="13" x14ac:dyDescent="0.15">
      <c r="A359" s="2">
        <v>356</v>
      </c>
      <c r="B359" s="3">
        <v>44886</v>
      </c>
      <c r="C359" s="2" t="s">
        <v>1286</v>
      </c>
      <c r="D359" s="2" t="s">
        <v>1287</v>
      </c>
      <c r="E359" s="2" t="s">
        <v>355</v>
      </c>
      <c r="F359" s="2" t="s">
        <v>958</v>
      </c>
      <c r="G359" s="2" t="s">
        <v>1356</v>
      </c>
      <c r="H359" s="2" t="s">
        <v>1357</v>
      </c>
      <c r="I359" s="2" t="s">
        <v>1181</v>
      </c>
      <c r="J359" s="2" t="s">
        <v>1171</v>
      </c>
      <c r="K359" s="2" t="s">
        <v>1</v>
      </c>
      <c r="V359" s="4" t="str">
        <f t="shared" si="1"/>
        <v>Mustafa CETINKAYA</v>
      </c>
      <c r="X359" s="5">
        <v>0.98109999999999997</v>
      </c>
      <c r="Y359" s="6">
        <v>0</v>
      </c>
      <c r="Z359" s="2" t="s">
        <v>70</v>
      </c>
      <c r="AA359" s="5"/>
      <c r="AB359" s="5"/>
      <c r="AC359" s="5"/>
      <c r="AD359" s="7" t="s">
        <v>71</v>
      </c>
      <c r="AE359" s="21" t="str">
        <f ca="1">IFERROR(__xludf.DUMMYFUNCTION("IFERROR(FILTER(Certificate!$B:$B, LOWER(Certificate!$A:$A)=LOWER(TRIM($V359)), (Certificate!$D:$D=""H"") + (Certificate!$D:$D=""HTO"")), """")"),"")</f>
        <v/>
      </c>
      <c r="AF359" s="7"/>
      <c r="AG359" s="7"/>
      <c r="AH359" s="8" t="str">
        <f ca="1">IFERROR(__xludf.DUMMYFUNCTION("IFERROR(FILTER(Certificate!$B:$B, LOWER(Certificate!$A:$A)=LOWER(TRIM($V359)), (Certificate!$D:$D=""TO"") + (Certificate!$D:$D=""HTO"")), """")"),"")</f>
        <v/>
      </c>
      <c r="AI359" s="7"/>
      <c r="AJ359" s="7"/>
      <c r="AK359" s="8" t="str">
        <f ca="1">IFERROR(__xludf.DUMMYFUNCTION("IFERROR(FILTER(Certificate!$B:$B, Certificate!$A:$A=TRIM($V359), Certificate!$D:$D=""D""), """")"),"")</f>
        <v/>
      </c>
      <c r="AL359" s="2"/>
    </row>
    <row r="360" spans="1:38" ht="13" x14ac:dyDescent="0.15">
      <c r="A360" s="2">
        <v>357</v>
      </c>
      <c r="B360" s="3">
        <v>44886</v>
      </c>
      <c r="C360" s="2" t="s">
        <v>1286</v>
      </c>
      <c r="D360" s="2" t="s">
        <v>1287</v>
      </c>
      <c r="E360" s="2" t="s">
        <v>355</v>
      </c>
      <c r="F360" s="2" t="s">
        <v>958</v>
      </c>
      <c r="G360" s="2" t="s">
        <v>1358</v>
      </c>
      <c r="H360" s="2" t="s">
        <v>1359</v>
      </c>
      <c r="I360" s="2" t="s">
        <v>1181</v>
      </c>
      <c r="J360" s="2" t="s">
        <v>1171</v>
      </c>
      <c r="K360" s="2" t="s">
        <v>1</v>
      </c>
      <c r="V360" s="4" t="str">
        <f t="shared" si="1"/>
        <v>Mustafa KULA</v>
      </c>
      <c r="X360" s="5">
        <v>0.85850000000000004</v>
      </c>
      <c r="Y360" s="6">
        <v>0</v>
      </c>
      <c r="Z360" s="2" t="s">
        <v>70</v>
      </c>
      <c r="AA360" s="5"/>
      <c r="AB360" s="5"/>
      <c r="AC360" s="5"/>
      <c r="AD360" s="7" t="s">
        <v>71</v>
      </c>
      <c r="AE360" s="21" t="str">
        <f ca="1">IFERROR(__xludf.DUMMYFUNCTION("IFERROR(FILTER(Certificate!$B:$B, LOWER(Certificate!$A:$A)=LOWER(TRIM($V360)), (Certificate!$D:$D=""H"") + (Certificate!$D:$D=""HTO"")), """")"),"")</f>
        <v/>
      </c>
      <c r="AF360" s="7"/>
      <c r="AG360" s="7"/>
      <c r="AH360" s="8" t="str">
        <f ca="1">IFERROR(__xludf.DUMMYFUNCTION("IFERROR(FILTER(Certificate!$B:$B, LOWER(Certificate!$A:$A)=LOWER(TRIM($V360)), (Certificate!$D:$D=""TO"") + (Certificate!$D:$D=""HTO"")), """")"),"")</f>
        <v/>
      </c>
      <c r="AI360" s="7"/>
      <c r="AJ360" s="7"/>
      <c r="AK360" s="8" t="str">
        <f ca="1">IFERROR(__xludf.DUMMYFUNCTION("IFERROR(FILTER(Certificate!$B:$B, Certificate!$A:$A=TRIM($V360), Certificate!$D:$D=""D""), """")"),"")</f>
        <v/>
      </c>
      <c r="AL360" s="2"/>
    </row>
    <row r="361" spans="1:38" ht="13" x14ac:dyDescent="0.15">
      <c r="A361" s="2">
        <v>358</v>
      </c>
      <c r="B361" s="3">
        <v>44886</v>
      </c>
      <c r="C361" s="2" t="s">
        <v>1286</v>
      </c>
      <c r="D361" s="2" t="s">
        <v>1287</v>
      </c>
      <c r="E361" s="2" t="s">
        <v>355</v>
      </c>
      <c r="F361" s="2" t="s">
        <v>1360</v>
      </c>
      <c r="G361" s="2" t="s">
        <v>1361</v>
      </c>
      <c r="H361" s="2" t="s">
        <v>1362</v>
      </c>
      <c r="I361" s="2" t="s">
        <v>1363</v>
      </c>
      <c r="J361" s="2" t="s">
        <v>1320</v>
      </c>
      <c r="V361" s="4" t="str">
        <f t="shared" si="1"/>
        <v>Ödül ÖZDAMAR</v>
      </c>
      <c r="X361" s="5">
        <v>0.85850000000000004</v>
      </c>
      <c r="Y361" s="6">
        <v>0</v>
      </c>
      <c r="Z361" s="2" t="s">
        <v>70</v>
      </c>
      <c r="AA361" s="5"/>
      <c r="AB361" s="5"/>
      <c r="AC361" s="5"/>
      <c r="AD361" s="9" t="s">
        <v>71</v>
      </c>
      <c r="AE361" s="21" t="str">
        <f ca="1">IFERROR(__xludf.DUMMYFUNCTION("IFERROR(FILTER(Certificate!$B:$B, LOWER(Certificate!$A:$A)=LOWER(TRIM($V361)), (Certificate!$D:$D=""H"") + (Certificate!$D:$D=""HTO"")), """")"),"2023-AT-C110")</f>
        <v>2023-AT-C110</v>
      </c>
      <c r="AF361" s="7"/>
      <c r="AG361" s="7"/>
      <c r="AH361" s="8" t="str">
        <f ca="1">IFERROR(__xludf.DUMMYFUNCTION("IFERROR(FILTER(Certificate!$B:$B, LOWER(Certificate!$A:$A)=LOWER(TRIM($V361)), (Certificate!$D:$D=""TO"") + (Certificate!$D:$D=""HTO"")), """")"),"")</f>
        <v/>
      </c>
      <c r="AI361" s="7"/>
      <c r="AJ361" s="7"/>
      <c r="AK361" s="8" t="str">
        <f ca="1">IFERROR(__xludf.DUMMYFUNCTION("IFERROR(FILTER(Certificate!$B:$B, Certificate!$A:$A=TRIM($V361), Certificate!$D:$D=""D""), """")"),"")</f>
        <v/>
      </c>
      <c r="AL361" s="2"/>
    </row>
    <row r="362" spans="1:38" ht="13" x14ac:dyDescent="0.15">
      <c r="A362" s="2">
        <v>359</v>
      </c>
      <c r="B362" s="3">
        <v>44886</v>
      </c>
      <c r="C362" s="2" t="s">
        <v>1286</v>
      </c>
      <c r="D362" s="2" t="s">
        <v>1287</v>
      </c>
      <c r="E362" s="2" t="s">
        <v>355</v>
      </c>
      <c r="F362" s="2" t="s">
        <v>1364</v>
      </c>
      <c r="G362" s="2" t="s">
        <v>1365</v>
      </c>
      <c r="H362" s="2" t="s">
        <v>1366</v>
      </c>
      <c r="I362" s="2" t="s">
        <v>1319</v>
      </c>
      <c r="J362" s="2" t="s">
        <v>1320</v>
      </c>
      <c r="V362" s="4" t="str">
        <f t="shared" si="1"/>
        <v>Özgür Mert Akçam</v>
      </c>
      <c r="X362" s="5">
        <v>0.83020000000000005</v>
      </c>
      <c r="Y362" s="5">
        <v>0.98109999999999997</v>
      </c>
      <c r="Z362" s="2" t="s">
        <v>70</v>
      </c>
      <c r="AA362" s="5"/>
      <c r="AB362" s="5"/>
      <c r="AC362" s="5"/>
      <c r="AD362" s="9" t="s">
        <v>71</v>
      </c>
      <c r="AE362" s="21" t="str">
        <f ca="1">IFERROR(__xludf.DUMMYFUNCTION("IFERROR(FILTER(Certificate!$B:$B, LOWER(Certificate!$A:$A)=LOWER(TRIM($V362)), (Certificate!$D:$D=""H"") + (Certificate!$D:$D=""HTO"")), """")"),"2023-AT-C120")</f>
        <v>2023-AT-C120</v>
      </c>
      <c r="AF362" s="7"/>
      <c r="AG362" s="7"/>
      <c r="AH362" s="8" t="str">
        <f ca="1">IFERROR(__xludf.DUMMYFUNCTION("IFERROR(FILTER(Certificate!$B:$B, LOWER(Certificate!$A:$A)=LOWER(TRIM($V362)), (Certificate!$D:$D=""TO"") + (Certificate!$D:$D=""HTO"")), """")"),"")</f>
        <v/>
      </c>
      <c r="AI362" s="7"/>
      <c r="AJ362" s="7"/>
      <c r="AK362" s="8" t="str">
        <f ca="1">IFERROR(__xludf.DUMMYFUNCTION("IFERROR(FILTER(Certificate!$B:$B, Certificate!$A:$A=TRIM($V362), Certificate!$D:$D=""D""), """")"),"")</f>
        <v/>
      </c>
      <c r="AL362" s="2"/>
    </row>
    <row r="363" spans="1:38" ht="13" x14ac:dyDescent="0.15">
      <c r="A363" s="2">
        <v>360</v>
      </c>
      <c r="B363" s="3">
        <v>44886</v>
      </c>
      <c r="C363" s="2" t="s">
        <v>1286</v>
      </c>
      <c r="D363" s="2" t="s">
        <v>1287</v>
      </c>
      <c r="E363" s="2" t="s">
        <v>355</v>
      </c>
      <c r="F363" s="2" t="s">
        <v>1367</v>
      </c>
      <c r="G363" s="2" t="s">
        <v>1368</v>
      </c>
      <c r="H363" s="2" t="s">
        <v>1369</v>
      </c>
      <c r="I363" s="2" t="s">
        <v>1291</v>
      </c>
      <c r="J363" s="2" t="s">
        <v>1292</v>
      </c>
      <c r="V363" s="4" t="str">
        <f t="shared" si="1"/>
        <v>Pınar Alpacar</v>
      </c>
      <c r="X363" s="5">
        <v>0.83020000000000005</v>
      </c>
      <c r="Y363" s="5">
        <v>0.8679</v>
      </c>
      <c r="Z363" s="2" t="s">
        <v>70</v>
      </c>
      <c r="AA363" s="5"/>
      <c r="AB363" s="5"/>
      <c r="AC363" s="5"/>
      <c r="AD363" s="7" t="s">
        <v>71</v>
      </c>
      <c r="AE363" s="21" t="str">
        <f ca="1">IFERROR(__xludf.DUMMYFUNCTION("IFERROR(FILTER(Certificate!$B:$B, LOWER(Certificate!$A:$A)=LOWER(TRIM($V363)), (Certificate!$D:$D=""H"") + (Certificate!$D:$D=""HTO"")), """")"),"")</f>
        <v/>
      </c>
      <c r="AF363" s="7"/>
      <c r="AG363" s="7"/>
      <c r="AH363" s="8" t="str">
        <f ca="1">IFERROR(__xludf.DUMMYFUNCTION("IFERROR(FILTER(Certificate!$B:$B, LOWER(Certificate!$A:$A)=LOWER(TRIM($V363)), (Certificate!$D:$D=""TO"") + (Certificate!$D:$D=""HTO"")), """")"),"")</f>
        <v/>
      </c>
      <c r="AI363" s="7"/>
      <c r="AJ363" s="7"/>
      <c r="AK363" s="8" t="str">
        <f ca="1">IFERROR(__xludf.DUMMYFUNCTION("IFERROR(FILTER(Certificate!$B:$B, Certificate!$A:$A=TRIM($V363), Certificate!$D:$D=""D""), """")"),"")</f>
        <v/>
      </c>
      <c r="AL363" s="2"/>
    </row>
    <row r="364" spans="1:38" ht="13" x14ac:dyDescent="0.15">
      <c r="A364" s="2">
        <v>361</v>
      </c>
      <c r="B364" s="3">
        <v>44886</v>
      </c>
      <c r="C364" s="2" t="s">
        <v>1286</v>
      </c>
      <c r="D364" s="2" t="s">
        <v>1287</v>
      </c>
      <c r="E364" s="2" t="s">
        <v>355</v>
      </c>
      <c r="F364" s="2" t="s">
        <v>1370</v>
      </c>
      <c r="G364" s="2" t="s">
        <v>1294</v>
      </c>
      <c r="H364" s="2" t="s">
        <v>1371</v>
      </c>
      <c r="I364" s="2" t="s">
        <v>1234</v>
      </c>
      <c r="J364" s="2" t="s">
        <v>1297</v>
      </c>
      <c r="K364" s="2" t="s">
        <v>1</v>
      </c>
      <c r="V364" s="4" t="str">
        <f t="shared" si="1"/>
        <v>Tuba Akçacıoğlu</v>
      </c>
      <c r="X364" s="5">
        <v>0.8679</v>
      </c>
      <c r="Y364" s="6">
        <v>0</v>
      </c>
      <c r="Z364" s="2" t="s">
        <v>70</v>
      </c>
      <c r="AA364" s="5"/>
      <c r="AB364" s="5"/>
      <c r="AC364" s="5"/>
      <c r="AD364" s="7" t="s">
        <v>71</v>
      </c>
      <c r="AE364" s="21" t="str">
        <f ca="1">IFERROR(__xludf.DUMMYFUNCTION("IFERROR(FILTER(Certificate!$B:$B, LOWER(Certificate!$A:$A)=LOWER(TRIM($V364)), (Certificate!$D:$D=""H"") + (Certificate!$D:$D=""HTO"")), """")"),"")</f>
        <v/>
      </c>
      <c r="AF364" s="7"/>
      <c r="AG364" s="7"/>
      <c r="AH364" s="8" t="str">
        <f ca="1">IFERROR(__xludf.DUMMYFUNCTION("IFERROR(FILTER(Certificate!$B:$B, LOWER(Certificate!$A:$A)=LOWER(TRIM($V364)), (Certificate!$D:$D=""TO"") + (Certificate!$D:$D=""HTO"")), """")"),"")</f>
        <v/>
      </c>
      <c r="AI364" s="7"/>
      <c r="AJ364" s="7"/>
      <c r="AK364" s="8" t="str">
        <f ca="1">IFERROR(__xludf.DUMMYFUNCTION("IFERROR(FILTER(Certificate!$B:$B, Certificate!$A:$A=TRIM($V364), Certificate!$D:$D=""D""), """")"),"")</f>
        <v/>
      </c>
      <c r="AL364" s="2"/>
    </row>
    <row r="365" spans="1:38" ht="13" x14ac:dyDescent="0.15">
      <c r="A365" s="2">
        <v>362</v>
      </c>
      <c r="B365" s="3">
        <v>44886</v>
      </c>
      <c r="C365" s="2" t="s">
        <v>1286</v>
      </c>
      <c r="D365" s="2" t="s">
        <v>1287</v>
      </c>
      <c r="E365" s="2" t="s">
        <v>355</v>
      </c>
      <c r="F365" s="2" t="s">
        <v>1372</v>
      </c>
      <c r="G365" s="2" t="s">
        <v>1299</v>
      </c>
      <c r="H365" s="2" t="s">
        <v>1373</v>
      </c>
      <c r="I365" s="2" t="s">
        <v>1374</v>
      </c>
      <c r="J365" s="2" t="s">
        <v>1302</v>
      </c>
      <c r="K365" s="2" t="s">
        <v>1</v>
      </c>
      <c r="V365" s="4" t="str">
        <f t="shared" si="1"/>
        <v>Ummuhan KORPE</v>
      </c>
      <c r="X365" s="5">
        <v>0.81130000000000002</v>
      </c>
      <c r="Y365" s="5">
        <v>0.95279999999999998</v>
      </c>
      <c r="Z365" s="2" t="s">
        <v>70</v>
      </c>
      <c r="AA365" s="5"/>
      <c r="AB365" s="5"/>
      <c r="AC365" s="5"/>
      <c r="AD365" s="7" t="s">
        <v>71</v>
      </c>
      <c r="AE365" s="21" t="str">
        <f ca="1">IFERROR(__xludf.DUMMYFUNCTION("IFERROR(FILTER(Certificate!$B:$B, LOWER(Certificate!$A:$A)=LOWER(TRIM($V365)), (Certificate!$D:$D=""H"") + (Certificate!$D:$D=""HTO"")), """")"),"")</f>
        <v/>
      </c>
      <c r="AF365" s="7"/>
      <c r="AG365" s="7"/>
      <c r="AH365" s="8" t="str">
        <f ca="1">IFERROR(__xludf.DUMMYFUNCTION("IFERROR(FILTER(Certificate!$B:$B, LOWER(Certificate!$A:$A)=LOWER(TRIM($V365)), (Certificate!$D:$D=""TO"") + (Certificate!$D:$D=""HTO"")), """")"),"")</f>
        <v/>
      </c>
      <c r="AI365" s="7"/>
      <c r="AJ365" s="7"/>
      <c r="AK365" s="8" t="str">
        <f ca="1">IFERROR(__xludf.DUMMYFUNCTION("IFERROR(FILTER(Certificate!$B:$B, Certificate!$A:$A=TRIM($V365), Certificate!$D:$D=""D""), """")"),"")</f>
        <v/>
      </c>
      <c r="AL365" s="2"/>
    </row>
    <row r="366" spans="1:38" ht="13" x14ac:dyDescent="0.15">
      <c r="A366" s="2">
        <v>363</v>
      </c>
      <c r="B366" s="3">
        <v>44886</v>
      </c>
      <c r="C366" s="2" t="s">
        <v>1286</v>
      </c>
      <c r="D366" s="2" t="s">
        <v>1287</v>
      </c>
      <c r="E366" s="2" t="s">
        <v>355</v>
      </c>
      <c r="F366" s="2" t="s">
        <v>1375</v>
      </c>
      <c r="G366" s="2" t="s">
        <v>1376</v>
      </c>
      <c r="H366" s="2" t="s">
        <v>1377</v>
      </c>
      <c r="I366" s="2" t="s">
        <v>835</v>
      </c>
      <c r="J366" s="2" t="s">
        <v>1378</v>
      </c>
      <c r="K366" s="2" t="s">
        <v>1</v>
      </c>
      <c r="V366" s="4" t="str">
        <f t="shared" si="1"/>
        <v>Yusuf Değirmenci</v>
      </c>
      <c r="X366" s="5">
        <v>0.98109999999999997</v>
      </c>
      <c r="Y366" s="6">
        <v>0</v>
      </c>
      <c r="Z366" s="2" t="s">
        <v>70</v>
      </c>
      <c r="AA366" s="5"/>
      <c r="AB366" s="5"/>
      <c r="AC366" s="5"/>
      <c r="AD366" s="7" t="s">
        <v>71</v>
      </c>
      <c r="AE366" s="21" t="str">
        <f ca="1">IFERROR(__xludf.DUMMYFUNCTION("IFERROR(FILTER(Certificate!$B:$B, LOWER(Certificate!$A:$A)=LOWER(TRIM($V366)), (Certificate!$D:$D=""H"") + (Certificate!$D:$D=""HTO"")), """")"),"")</f>
        <v/>
      </c>
      <c r="AF366" s="7"/>
      <c r="AG366" s="7"/>
      <c r="AH366" s="8" t="str">
        <f ca="1">IFERROR(__xludf.DUMMYFUNCTION("IFERROR(FILTER(Certificate!$B:$B, LOWER(Certificate!$A:$A)=LOWER(TRIM($V366)), (Certificate!$D:$D=""TO"") + (Certificate!$D:$D=""HTO"")), """")"),"")</f>
        <v/>
      </c>
      <c r="AI366" s="7"/>
      <c r="AJ366" s="7"/>
      <c r="AK366" s="8" t="str">
        <f ca="1">IFERROR(__xludf.DUMMYFUNCTION("IFERROR(FILTER(Certificate!$B:$B, Certificate!$A:$A=TRIM($V366), Certificate!$D:$D=""D""), """")"),"")</f>
        <v/>
      </c>
      <c r="AL366" s="2"/>
    </row>
    <row r="367" spans="1:38" ht="13" x14ac:dyDescent="0.15">
      <c r="A367" s="2">
        <v>364</v>
      </c>
      <c r="B367" s="3">
        <v>44886</v>
      </c>
      <c r="C367" s="2" t="s">
        <v>1286</v>
      </c>
      <c r="D367" s="2" t="s">
        <v>1287</v>
      </c>
      <c r="E367" s="2" t="s">
        <v>355</v>
      </c>
      <c r="F367" s="2" t="s">
        <v>1375</v>
      </c>
      <c r="G367" s="2" t="s">
        <v>1379</v>
      </c>
      <c r="H367" s="2" t="s">
        <v>1380</v>
      </c>
      <c r="I367" s="2" t="s">
        <v>835</v>
      </c>
      <c r="J367" s="2" t="s">
        <v>1378</v>
      </c>
      <c r="K367" s="2" t="s">
        <v>1</v>
      </c>
      <c r="V367" s="4" t="str">
        <f t="shared" si="1"/>
        <v>Yusuf CELIK</v>
      </c>
      <c r="X367" s="5">
        <v>0.93400000000000005</v>
      </c>
      <c r="Y367" s="6">
        <v>0</v>
      </c>
      <c r="Z367" s="2" t="s">
        <v>70</v>
      </c>
      <c r="AA367" s="5"/>
      <c r="AB367" s="5"/>
      <c r="AC367" s="5"/>
      <c r="AD367" s="9" t="s">
        <v>71</v>
      </c>
      <c r="AE367" s="21" t="str">
        <f ca="1">IFERROR(__xludf.DUMMYFUNCTION("IFERROR(FILTER(Certificate!$B:$B, LOWER(Certificate!$A:$A)=LOWER(TRIM($V367)), (Certificate!$D:$D=""H"") + (Certificate!$D:$D=""HTO"")), """")"),"2023-AT-C121")</f>
        <v>2023-AT-C121</v>
      </c>
      <c r="AF367" s="7"/>
      <c r="AG367" s="7"/>
      <c r="AH367" s="8" t="str">
        <f ca="1">IFERROR(__xludf.DUMMYFUNCTION("IFERROR(FILTER(Certificate!$B:$B, LOWER(Certificate!$A:$A)=LOWER(TRIM($V367)), (Certificate!$D:$D=""TO"") + (Certificate!$D:$D=""HTO"")), """")"),"")</f>
        <v/>
      </c>
      <c r="AI367" s="7"/>
      <c r="AJ367" s="7"/>
      <c r="AK367" s="8" t="str">
        <f ca="1">IFERROR(__xludf.DUMMYFUNCTION("IFERROR(FILTER(Certificate!$B:$B, Certificate!$A:$A=TRIM($V367), Certificate!$D:$D=""D""), """")"),"")</f>
        <v/>
      </c>
      <c r="AL367" s="2"/>
    </row>
    <row r="368" spans="1:38" ht="13" x14ac:dyDescent="0.15">
      <c r="A368" s="2">
        <v>365</v>
      </c>
      <c r="B368" s="3">
        <v>44942</v>
      </c>
      <c r="C368" s="2" t="s">
        <v>1381</v>
      </c>
      <c r="D368" s="2" t="s">
        <v>1382</v>
      </c>
      <c r="E368" s="2" t="s">
        <v>771</v>
      </c>
      <c r="F368" s="2" t="s">
        <v>1383</v>
      </c>
      <c r="G368" s="2" t="s">
        <v>1384</v>
      </c>
      <c r="H368" s="2" t="s">
        <v>1385</v>
      </c>
      <c r="I368" s="2" t="s">
        <v>1386</v>
      </c>
      <c r="J368" s="2" t="s">
        <v>293</v>
      </c>
      <c r="K368" s="2" t="s">
        <v>7</v>
      </c>
      <c r="M368" s="2" t="s">
        <v>7</v>
      </c>
      <c r="V368" s="4" t="str">
        <f t="shared" si="1"/>
        <v>Mae Sibal Dela Cruz</v>
      </c>
      <c r="X368" s="5">
        <v>0.81130000000000002</v>
      </c>
      <c r="Z368" s="2" t="s">
        <v>180</v>
      </c>
      <c r="AA368" s="5"/>
      <c r="AB368" s="5"/>
      <c r="AC368" s="5"/>
      <c r="AD368" s="7"/>
      <c r="AE368" s="21" t="str">
        <f ca="1">IFERROR(__xludf.DUMMYFUNCTION("IFERROR(FILTER(Certificate!$B:$B, LOWER(Certificate!$A:$A)=LOWER(TRIM($V368)), (Certificate!$D:$D=""H"") + (Certificate!$D:$D=""HTO"")), """")"),"")</f>
        <v/>
      </c>
      <c r="AF368" s="7"/>
      <c r="AG368" s="7"/>
      <c r="AH368" s="8" t="str">
        <f ca="1">IFERROR(__xludf.DUMMYFUNCTION("IFERROR(FILTER(Certificate!$B:$B, LOWER(Certificate!$A:$A)=LOWER(TRIM($V368)), (Certificate!$D:$D=""TO"") + (Certificate!$D:$D=""HTO"")), """")"),"")</f>
        <v/>
      </c>
      <c r="AI368" s="7"/>
      <c r="AJ368" s="7"/>
      <c r="AK368" s="8" t="str">
        <f ca="1">IFERROR(__xludf.DUMMYFUNCTION("IFERROR(FILTER(Certificate!$B:$B, Certificate!$A:$A=TRIM($V368), Certificate!$D:$D=""D""), """")"),"")</f>
        <v/>
      </c>
      <c r="AL368" s="2"/>
    </row>
    <row r="369" spans="1:38" ht="13" x14ac:dyDescent="0.15">
      <c r="A369" s="2">
        <v>366</v>
      </c>
      <c r="B369" s="3">
        <v>44942</v>
      </c>
      <c r="C369" s="2" t="s">
        <v>1381</v>
      </c>
      <c r="D369" s="2" t="s">
        <v>1382</v>
      </c>
      <c r="E369" s="2" t="s">
        <v>771</v>
      </c>
      <c r="F369" s="2" t="s">
        <v>1387</v>
      </c>
      <c r="G369" s="2" t="s">
        <v>1388</v>
      </c>
      <c r="H369" s="2" t="s">
        <v>1389</v>
      </c>
      <c r="I369" s="2" t="s">
        <v>1390</v>
      </c>
      <c r="J369" s="2" t="s">
        <v>293</v>
      </c>
      <c r="K369" s="2" t="s">
        <v>7</v>
      </c>
      <c r="M369" s="2" t="s">
        <v>7</v>
      </c>
      <c r="V369" s="4" t="str">
        <f t="shared" si="1"/>
        <v>Hemant Sudhakarrao Soitkar</v>
      </c>
      <c r="X369" s="5">
        <v>0.85850000000000004</v>
      </c>
      <c r="Z369" s="2" t="s">
        <v>70</v>
      </c>
      <c r="AA369" s="5">
        <v>0.82499999999999996</v>
      </c>
      <c r="AB369" s="5"/>
      <c r="AC369" s="5"/>
      <c r="AD369" s="7" t="s">
        <v>102</v>
      </c>
      <c r="AE369" s="21" t="str">
        <f ca="1">IFERROR(__xludf.DUMMYFUNCTION("IFERROR(FILTER(Certificate!$B:$B, LOWER(Certificate!$A:$A)=LOWER(TRIM($V369)), (Certificate!$D:$D=""H"") + (Certificate!$D:$D=""HTO"")), """")"),"2023-AT-C105")</f>
        <v>2023-AT-C105</v>
      </c>
      <c r="AF369" s="7"/>
      <c r="AG369" s="7"/>
      <c r="AH369" s="8" t="str">
        <f ca="1">IFERROR(__xludf.DUMMYFUNCTION("IFERROR(FILTER(Certificate!$B:$B, LOWER(Certificate!$A:$A)=LOWER(TRIM($V369)), (Certificate!$D:$D=""TO"") + (Certificate!$D:$D=""HTO"")), """")"),"")</f>
        <v/>
      </c>
      <c r="AI369" s="7"/>
      <c r="AJ369" s="7"/>
      <c r="AK369" s="8" t="str">
        <f ca="1">IFERROR(__xludf.DUMMYFUNCTION("IFERROR(FILTER(Certificate!$B:$B, Certificate!$A:$A=TRIM($V369), Certificate!$D:$D=""D""), """")"),"")</f>
        <v/>
      </c>
      <c r="AL369" s="2"/>
    </row>
    <row r="370" spans="1:38" ht="13" x14ac:dyDescent="0.15">
      <c r="A370" s="2">
        <v>367</v>
      </c>
      <c r="B370" s="3">
        <v>44942</v>
      </c>
      <c r="C370" s="2" t="s">
        <v>1381</v>
      </c>
      <c r="D370" s="2" t="s">
        <v>1382</v>
      </c>
      <c r="E370" s="2" t="s">
        <v>771</v>
      </c>
      <c r="F370" s="2" t="s">
        <v>1391</v>
      </c>
      <c r="G370" s="2" t="s">
        <v>99</v>
      </c>
      <c r="H370" s="2" t="s">
        <v>1392</v>
      </c>
      <c r="I370" s="2" t="s">
        <v>1393</v>
      </c>
      <c r="J370" s="2" t="s">
        <v>293</v>
      </c>
      <c r="K370" s="2" t="s">
        <v>7</v>
      </c>
      <c r="M370" s="2" t="s">
        <v>7</v>
      </c>
      <c r="V370" s="4" t="str">
        <f t="shared" si="1"/>
        <v>Yong Yong, Joan Lee</v>
      </c>
      <c r="X370" s="5">
        <v>0.87739999999999996</v>
      </c>
      <c r="Z370" s="2" t="s">
        <v>70</v>
      </c>
      <c r="AA370" s="5">
        <v>0.76329999999999998</v>
      </c>
      <c r="AB370" s="5"/>
      <c r="AC370" s="5"/>
      <c r="AD370" s="7" t="s">
        <v>102</v>
      </c>
      <c r="AE370" s="21" t="str">
        <f ca="1">IFERROR(__xludf.DUMMYFUNCTION("IFERROR(FILTER(Certificate!$B:$B, LOWER(Certificate!$A:$A)=LOWER(TRIM($V370)), (Certificate!$D:$D=""H"") + (Certificate!$D:$D=""HTO"")), """")"),"2023-AT-C118")</f>
        <v>2023-AT-C118</v>
      </c>
      <c r="AF370" s="7"/>
      <c r="AG370" s="7"/>
      <c r="AH370" s="8" t="str">
        <f ca="1">IFERROR(__xludf.DUMMYFUNCTION("IFERROR(FILTER(Certificate!$B:$B, LOWER(Certificate!$A:$A)=LOWER(TRIM($V370)), (Certificate!$D:$D=""TO"") + (Certificate!$D:$D=""HTO"")), """")"),"")</f>
        <v/>
      </c>
      <c r="AI370" s="7"/>
      <c r="AJ370" s="7"/>
      <c r="AK370" s="8" t="str">
        <f ca="1">IFERROR(__xludf.DUMMYFUNCTION("IFERROR(FILTER(Certificate!$B:$B, Certificate!$A:$A=TRIM($V370), Certificate!$D:$D=""D""), """")"),"")</f>
        <v/>
      </c>
      <c r="AL370" s="2"/>
    </row>
    <row r="371" spans="1:38" ht="13" x14ac:dyDescent="0.15">
      <c r="A371" s="2">
        <v>368</v>
      </c>
      <c r="B371" s="3">
        <v>44942</v>
      </c>
      <c r="C371" s="2" t="s">
        <v>1381</v>
      </c>
      <c r="D371" s="2" t="s">
        <v>1382</v>
      </c>
      <c r="E371" s="2" t="s">
        <v>771</v>
      </c>
      <c r="F371" s="2" t="s">
        <v>1394</v>
      </c>
      <c r="G371" s="2" t="s">
        <v>1395</v>
      </c>
      <c r="H371" s="2" t="s">
        <v>1396</v>
      </c>
      <c r="I371" s="2" t="s">
        <v>974</v>
      </c>
      <c r="J371" s="2" t="s">
        <v>293</v>
      </c>
      <c r="K371" s="2" t="s">
        <v>7</v>
      </c>
      <c r="M371" s="2" t="s">
        <v>7</v>
      </c>
      <c r="V371" s="4" t="str">
        <f t="shared" si="1"/>
        <v>Aireen Rendon Caynila</v>
      </c>
      <c r="X371" s="5">
        <v>0.85850000000000004</v>
      </c>
      <c r="Z371" s="2" t="s">
        <v>70</v>
      </c>
      <c r="AA371" s="5">
        <v>0.7</v>
      </c>
      <c r="AB371" s="5"/>
      <c r="AC371" s="5"/>
      <c r="AD371" s="7" t="s">
        <v>727</v>
      </c>
      <c r="AE371" s="21" t="str">
        <f ca="1">IFERROR(__xludf.DUMMYFUNCTION("IFERROR(FILTER(Certificate!$B:$B, LOWER(Certificate!$A:$A)=LOWER(TRIM($V371)), (Certificate!$D:$D=""H"") + (Certificate!$D:$D=""HTO"")), """")"),"")</f>
        <v/>
      </c>
      <c r="AF371" s="7"/>
      <c r="AG371" s="7"/>
      <c r="AH371" s="8" t="str">
        <f ca="1">IFERROR(__xludf.DUMMYFUNCTION("IFERROR(FILTER(Certificate!$B:$B, LOWER(Certificate!$A:$A)=LOWER(TRIM($V371)), (Certificate!$D:$D=""TO"") + (Certificate!$D:$D=""HTO"")), """")"),"")</f>
        <v/>
      </c>
      <c r="AI371" s="7"/>
      <c r="AJ371" s="7"/>
      <c r="AK371" s="8" t="str">
        <f ca="1">IFERROR(__xludf.DUMMYFUNCTION("IFERROR(FILTER(Certificate!$B:$B, Certificate!$A:$A=TRIM($V371), Certificate!$D:$D=""D""), """")"),"")</f>
        <v/>
      </c>
      <c r="AL371" s="2"/>
    </row>
    <row r="372" spans="1:38" ht="13" x14ac:dyDescent="0.15">
      <c r="A372" s="2">
        <v>369</v>
      </c>
      <c r="B372" s="3">
        <v>44942</v>
      </c>
      <c r="C372" s="2" t="s">
        <v>1381</v>
      </c>
      <c r="D372" s="2" t="s">
        <v>1382</v>
      </c>
      <c r="E372" s="2" t="s">
        <v>771</v>
      </c>
      <c r="F372" s="2" t="s">
        <v>1397</v>
      </c>
      <c r="G372" s="2" t="s">
        <v>1398</v>
      </c>
      <c r="H372" s="2" t="s">
        <v>1399</v>
      </c>
      <c r="I372" s="2" t="s">
        <v>1400</v>
      </c>
      <c r="J372" s="2" t="s">
        <v>293</v>
      </c>
      <c r="K372" s="2" t="s">
        <v>7</v>
      </c>
      <c r="M372" s="2" t="s">
        <v>7</v>
      </c>
      <c r="V372" s="4" t="str">
        <f t="shared" si="1"/>
        <v>Ai Ling Tui</v>
      </c>
      <c r="Z372" s="2" t="s">
        <v>180</v>
      </c>
      <c r="AA372" s="5"/>
      <c r="AB372" s="5"/>
      <c r="AC372" s="5"/>
      <c r="AD372" s="7"/>
      <c r="AE372" s="21" t="str">
        <f ca="1">IFERROR(__xludf.DUMMYFUNCTION("IFERROR(FILTER(Certificate!$B:$B, LOWER(Certificate!$A:$A)=LOWER(TRIM($V372)), (Certificate!$D:$D=""H"") + (Certificate!$D:$D=""HTO"")), """")"),"")</f>
        <v/>
      </c>
      <c r="AF372" s="7"/>
      <c r="AG372" s="7"/>
      <c r="AH372" s="8" t="str">
        <f ca="1">IFERROR(__xludf.DUMMYFUNCTION("IFERROR(FILTER(Certificate!$B:$B, LOWER(Certificate!$A:$A)=LOWER(TRIM($V372)), (Certificate!$D:$D=""TO"") + (Certificate!$D:$D=""HTO"")), """")"),"")</f>
        <v/>
      </c>
      <c r="AI372" s="7"/>
      <c r="AJ372" s="7"/>
      <c r="AK372" s="8" t="str">
        <f ca="1">IFERROR(__xludf.DUMMYFUNCTION("IFERROR(FILTER(Certificate!$B:$B, Certificate!$A:$A=TRIM($V372), Certificate!$D:$D=""D""), """")"),"")</f>
        <v/>
      </c>
      <c r="AL372" s="2"/>
    </row>
    <row r="373" spans="1:38" ht="13" x14ac:dyDescent="0.15">
      <c r="A373" s="2">
        <v>370</v>
      </c>
      <c r="B373" s="3">
        <v>44942</v>
      </c>
      <c r="C373" s="2" t="s">
        <v>1381</v>
      </c>
      <c r="D373" s="2" t="s">
        <v>1382</v>
      </c>
      <c r="E373" s="2" t="s">
        <v>771</v>
      </c>
      <c r="F373" s="2" t="s">
        <v>1401</v>
      </c>
      <c r="G373" s="2" t="s">
        <v>1402</v>
      </c>
      <c r="H373" s="2" t="s">
        <v>1403</v>
      </c>
      <c r="I373" s="2" t="s">
        <v>1404</v>
      </c>
      <c r="J373" s="2" t="s">
        <v>293</v>
      </c>
      <c r="K373" s="2" t="s">
        <v>7</v>
      </c>
      <c r="M373" s="2" t="s">
        <v>7</v>
      </c>
      <c r="V373" s="4" t="str">
        <f t="shared" si="1"/>
        <v>Ivy Mediavilla Artangga</v>
      </c>
      <c r="Z373" s="2" t="s">
        <v>180</v>
      </c>
      <c r="AA373" s="5"/>
      <c r="AB373" s="5"/>
      <c r="AC373" s="5"/>
      <c r="AD373" s="7"/>
      <c r="AE373" s="21" t="str">
        <f ca="1">IFERROR(__xludf.DUMMYFUNCTION("IFERROR(FILTER(Certificate!$B:$B, LOWER(Certificate!$A:$A)=LOWER(TRIM($V373)), (Certificate!$D:$D=""H"") + (Certificate!$D:$D=""HTO"")), """")"),"")</f>
        <v/>
      </c>
      <c r="AF373" s="7"/>
      <c r="AG373" s="7"/>
      <c r="AH373" s="8" t="str">
        <f ca="1">IFERROR(__xludf.DUMMYFUNCTION("IFERROR(FILTER(Certificate!$B:$B, LOWER(Certificate!$A:$A)=LOWER(TRIM($V373)), (Certificate!$D:$D=""TO"") + (Certificate!$D:$D=""HTO"")), """")"),"")</f>
        <v/>
      </c>
      <c r="AI373" s="7"/>
      <c r="AJ373" s="7"/>
      <c r="AK373" s="8" t="str">
        <f ca="1">IFERROR(__xludf.DUMMYFUNCTION("IFERROR(FILTER(Certificate!$B:$B, Certificate!$A:$A=TRIM($V373), Certificate!$D:$D=""D""), """")"),"")</f>
        <v/>
      </c>
      <c r="AL373" s="2"/>
    </row>
    <row r="374" spans="1:38" ht="13" x14ac:dyDescent="0.15">
      <c r="A374" s="2">
        <v>371</v>
      </c>
      <c r="B374" s="3">
        <v>44942</v>
      </c>
      <c r="C374" s="2" t="s">
        <v>1381</v>
      </c>
      <c r="D374" s="2" t="s">
        <v>1382</v>
      </c>
      <c r="E374" s="2" t="s">
        <v>771</v>
      </c>
      <c r="F374" s="2" t="s">
        <v>1405</v>
      </c>
      <c r="G374" s="2" t="s">
        <v>1406</v>
      </c>
      <c r="H374" s="2" t="s">
        <v>1407</v>
      </c>
      <c r="I374" s="2" t="s">
        <v>1408</v>
      </c>
      <c r="J374" s="2" t="s">
        <v>293</v>
      </c>
      <c r="K374" s="2" t="s">
        <v>7</v>
      </c>
      <c r="M374" s="2" t="s">
        <v>7</v>
      </c>
      <c r="V374" s="4" t="str">
        <f t="shared" si="1"/>
        <v>Xinran Yu</v>
      </c>
      <c r="X374" s="5">
        <v>0.95279999999999998</v>
      </c>
      <c r="Z374" s="2" t="s">
        <v>70</v>
      </c>
      <c r="AA374" s="5">
        <v>0.89170000000000005</v>
      </c>
      <c r="AB374" s="5">
        <v>0.86670000000000003</v>
      </c>
      <c r="AC374" s="5"/>
      <c r="AD374" s="7" t="s">
        <v>102</v>
      </c>
      <c r="AE374" s="21" t="str">
        <f ca="1">IFERROR(__xludf.DUMMYFUNCTION("IFERROR(FILTER(Certificate!$B:$B, LOWER(Certificate!$A:$A)=LOWER(TRIM($V374)), (Certificate!$D:$D=""H"") + (Certificate!$D:$D=""HTO"")), """")"),"2023-AT-C102")</f>
        <v>2023-AT-C102</v>
      </c>
      <c r="AF374" s="7"/>
      <c r="AG374" s="7" t="s">
        <v>103</v>
      </c>
      <c r="AH374" s="9" t="str">
        <f ca="1">IFERROR(__xludf.DUMMYFUNCTION("IFERROR(FILTER(Certificate!$B:$B, LOWER(Certificate!$A:$A)=LOWER(TRIM($V374)), (Certificate!$D:$D=""TO"") + (Certificate!$D:$D=""HTO"")), """")"),"2023-AT-C107")</f>
        <v>2023-AT-C107</v>
      </c>
      <c r="AI374" s="7"/>
      <c r="AJ374" s="7"/>
      <c r="AK374" s="8" t="str">
        <f ca="1">IFERROR(__xludf.DUMMYFUNCTION("IFERROR(FILTER(Certificate!$B:$B, Certificate!$A:$A=TRIM($V374), Certificate!$D:$D=""D""), """")"),"")</f>
        <v/>
      </c>
      <c r="AL374" s="2"/>
    </row>
    <row r="375" spans="1:38" ht="13" x14ac:dyDescent="0.15">
      <c r="A375" s="2">
        <v>372</v>
      </c>
      <c r="B375" s="3">
        <v>44942</v>
      </c>
      <c r="C375" s="2" t="s">
        <v>1381</v>
      </c>
      <c r="D375" s="2" t="s">
        <v>1382</v>
      </c>
      <c r="E375" s="2" t="s">
        <v>771</v>
      </c>
      <c r="F375" s="2" t="s">
        <v>1409</v>
      </c>
      <c r="G375" s="2" t="s">
        <v>124</v>
      </c>
      <c r="H375" s="2" t="s">
        <v>1410</v>
      </c>
      <c r="I375" s="2" t="s">
        <v>835</v>
      </c>
      <c r="J375" s="2" t="s">
        <v>293</v>
      </c>
      <c r="K375" s="2" t="s">
        <v>7</v>
      </c>
      <c r="M375" s="2" t="s">
        <v>7</v>
      </c>
      <c r="V375" s="4" t="str">
        <f t="shared" si="1"/>
        <v>Wee Lee Tan</v>
      </c>
      <c r="X375" s="5">
        <v>0.85850000000000004</v>
      </c>
      <c r="Z375" s="2" t="s">
        <v>70</v>
      </c>
      <c r="AA375" s="5">
        <v>0.7833</v>
      </c>
      <c r="AB375" s="5"/>
      <c r="AC375" s="5"/>
      <c r="AD375" s="7" t="s">
        <v>102</v>
      </c>
      <c r="AE375" s="21" t="str">
        <f ca="1">IFERROR(__xludf.DUMMYFUNCTION("IFERROR(FILTER(Certificate!$B:$B, LOWER(Certificate!$A:$A)=LOWER(TRIM($V375)), (Certificate!$D:$D=""H"") + (Certificate!$D:$D=""HTO"")), """")"),"2023-AT-C088")</f>
        <v>2023-AT-C088</v>
      </c>
      <c r="AF375" s="7"/>
      <c r="AG375" s="7"/>
      <c r="AH375" s="8" t="str">
        <f ca="1">IFERROR(__xludf.DUMMYFUNCTION("IFERROR(FILTER(Certificate!$B:$B, LOWER(Certificate!$A:$A)=LOWER(TRIM($V375)), (Certificate!$D:$D=""TO"") + (Certificate!$D:$D=""HTO"")), """")"),"")</f>
        <v/>
      </c>
      <c r="AI375" s="7"/>
      <c r="AJ375" s="7"/>
      <c r="AK375" s="8" t="str">
        <f ca="1">IFERROR(__xludf.DUMMYFUNCTION("IFERROR(FILTER(Certificate!$B:$B, Certificate!$A:$A=TRIM($V375), Certificate!$D:$D=""D""), """")"),"")</f>
        <v/>
      </c>
      <c r="AL375" s="2"/>
    </row>
    <row r="376" spans="1:38" ht="13" x14ac:dyDescent="0.15">
      <c r="A376" s="2">
        <v>373</v>
      </c>
      <c r="B376" s="3">
        <v>44942</v>
      </c>
      <c r="C376" s="2" t="s">
        <v>1381</v>
      </c>
      <c r="D376" s="2" t="s">
        <v>1382</v>
      </c>
      <c r="E376" s="2" t="s">
        <v>771</v>
      </c>
      <c r="F376" s="2" t="s">
        <v>1411</v>
      </c>
      <c r="G376" s="2" t="s">
        <v>1412</v>
      </c>
      <c r="H376" s="2" t="s">
        <v>1413</v>
      </c>
      <c r="I376" s="2" t="s">
        <v>1414</v>
      </c>
      <c r="J376" s="2" t="s">
        <v>293</v>
      </c>
      <c r="K376" s="2" t="s">
        <v>14</v>
      </c>
      <c r="M376" s="2" t="s">
        <v>245</v>
      </c>
      <c r="V376" s="4" t="str">
        <f t="shared" si="1"/>
        <v>Sarayoot Siwasirikaroon</v>
      </c>
      <c r="X376" s="5">
        <v>0.88680000000000003</v>
      </c>
      <c r="Z376" s="2" t="s">
        <v>70</v>
      </c>
      <c r="AA376" s="5">
        <v>0.75</v>
      </c>
      <c r="AB376" s="5">
        <v>0.75</v>
      </c>
      <c r="AC376" s="5"/>
      <c r="AD376" s="7" t="s">
        <v>102</v>
      </c>
      <c r="AE376" s="21" t="str">
        <f ca="1">IFERROR(__xludf.DUMMYFUNCTION("IFERROR(FILTER(Certificate!$B:$B, LOWER(Certificate!$A:$A)=LOWER(TRIM($V376)), (Certificate!$D:$D=""H"") + (Certificate!$D:$D=""HTO"")), """")"),"2023-AT-C109")</f>
        <v>2023-AT-C109</v>
      </c>
      <c r="AF376" s="7"/>
      <c r="AG376" s="7" t="s">
        <v>103</v>
      </c>
      <c r="AH376" s="8" t="str">
        <f ca="1">IFERROR(__xludf.DUMMYFUNCTION("IFERROR(FILTER(Certificate!$B:$B, LOWER(Certificate!$A:$A)=LOWER(TRIM($V376)), (Certificate!$D:$D=""TO"") + (Certificate!$D:$D=""HTO"")), """")"),"2023-AT-C109")</f>
        <v>2023-AT-C109</v>
      </c>
      <c r="AI376" s="7"/>
      <c r="AJ376" s="7"/>
      <c r="AK376" s="8" t="str">
        <f ca="1">IFERROR(__xludf.DUMMYFUNCTION("IFERROR(FILTER(Certificate!$B:$B, Certificate!$A:$A=TRIM($V376), Certificate!$D:$D=""D""), """")"),"")</f>
        <v/>
      </c>
      <c r="AL376" s="2"/>
    </row>
    <row r="377" spans="1:38" ht="13" x14ac:dyDescent="0.15">
      <c r="A377" s="2">
        <v>374</v>
      </c>
      <c r="B377" s="3">
        <v>44942</v>
      </c>
      <c r="C377" s="2" t="s">
        <v>1381</v>
      </c>
      <c r="D377" s="2" t="s">
        <v>1382</v>
      </c>
      <c r="E377" s="2" t="s">
        <v>771</v>
      </c>
      <c r="F377" s="2" t="s">
        <v>1415</v>
      </c>
      <c r="G377" s="2" t="s">
        <v>1416</v>
      </c>
      <c r="H377" s="2" t="s">
        <v>1417</v>
      </c>
      <c r="I377" s="2" t="s">
        <v>1418</v>
      </c>
      <c r="J377" s="2" t="s">
        <v>293</v>
      </c>
      <c r="K377" s="2" t="s">
        <v>14</v>
      </c>
      <c r="M377" s="2" t="s">
        <v>245</v>
      </c>
      <c r="V377" s="4" t="str">
        <f t="shared" si="1"/>
        <v>Titipong Vorathumthongdee</v>
      </c>
      <c r="X377" s="5">
        <v>0.92449999999999999</v>
      </c>
      <c r="Z377" s="2" t="s">
        <v>70</v>
      </c>
      <c r="AA377" s="5">
        <v>1.6833</v>
      </c>
      <c r="AB377" s="5">
        <v>0.68330000000000002</v>
      </c>
      <c r="AC377" s="5"/>
      <c r="AD377" s="7" t="s">
        <v>102</v>
      </c>
      <c r="AE377" s="21" t="str">
        <f ca="1">IFERROR(__xludf.DUMMYFUNCTION("IFERROR(FILTER(Certificate!$B:$B, LOWER(Certificate!$A:$A)=LOWER(TRIM($V377)), (Certificate!$D:$D=""H"") + (Certificate!$D:$D=""HTO"")), """")"),"2024-AT-C191")</f>
        <v>2024-AT-C191</v>
      </c>
      <c r="AF377" s="7"/>
      <c r="AG377" s="7" t="s">
        <v>737</v>
      </c>
      <c r="AH377" s="8" t="str">
        <f ca="1">IFERROR(__xludf.DUMMYFUNCTION("IFERROR(FILTER(Certificate!$B:$B, LOWER(Certificate!$A:$A)=LOWER(TRIM($V377)), (Certificate!$D:$D=""TO"") + (Certificate!$D:$D=""HTO"")), """")"),"")</f>
        <v/>
      </c>
      <c r="AI377" s="7"/>
      <c r="AJ377" s="7"/>
      <c r="AK377" s="8" t="str">
        <f ca="1">IFERROR(__xludf.DUMMYFUNCTION("IFERROR(FILTER(Certificate!$B:$B, Certificate!$A:$A=TRIM($V377), Certificate!$D:$D=""D""), """")"),"")</f>
        <v/>
      </c>
      <c r="AL377" s="2"/>
    </row>
    <row r="378" spans="1:38" ht="13" x14ac:dyDescent="0.15">
      <c r="A378" s="2">
        <v>375</v>
      </c>
      <c r="B378" s="3">
        <v>44942</v>
      </c>
      <c r="C378" s="2" t="s">
        <v>1381</v>
      </c>
      <c r="D378" s="2" t="s">
        <v>1382</v>
      </c>
      <c r="E378" s="2" t="s">
        <v>771</v>
      </c>
      <c r="F378" s="2" t="s">
        <v>1419</v>
      </c>
      <c r="G378" s="2" t="s">
        <v>1420</v>
      </c>
      <c r="H378" s="2" t="s">
        <v>1421</v>
      </c>
      <c r="I378" s="2" t="s">
        <v>1422</v>
      </c>
      <c r="J378" s="2" t="s">
        <v>293</v>
      </c>
      <c r="K378" s="2" t="s">
        <v>9</v>
      </c>
      <c r="M378" s="2" t="s">
        <v>1423</v>
      </c>
      <c r="V378" s="4" t="str">
        <f t="shared" si="1"/>
        <v>Binh Phan</v>
      </c>
      <c r="X378" s="5">
        <v>0.93400000000000005</v>
      </c>
      <c r="Z378" s="2" t="s">
        <v>70</v>
      </c>
      <c r="AA378" s="5">
        <v>0.98</v>
      </c>
      <c r="AB378" s="5">
        <v>0.98</v>
      </c>
      <c r="AC378" s="5"/>
      <c r="AD378" s="7" t="s">
        <v>102</v>
      </c>
      <c r="AE378" s="21" t="str">
        <f ca="1">IFERROR(__xludf.DUMMYFUNCTION("IFERROR(FILTER(Certificate!$B:$B, LOWER(Certificate!$A:$A)=LOWER(TRIM($V378)), (Certificate!$D:$D=""H"") + (Certificate!$D:$D=""HTO"")), """")"),"2023-AT-C080")</f>
        <v>2023-AT-C080</v>
      </c>
      <c r="AF378" s="7"/>
      <c r="AG378" s="7" t="s">
        <v>103</v>
      </c>
      <c r="AH378" s="8" t="str">
        <f ca="1">IFERROR(__xludf.DUMMYFUNCTION("IFERROR(FILTER(Certificate!$B:$B, LOWER(Certificate!$A:$A)=LOWER(TRIM($V378)), (Certificate!$D:$D=""TO"") + (Certificate!$D:$D=""HTO"")), """")"),"2023-AT-C080")</f>
        <v>2023-AT-C080</v>
      </c>
      <c r="AI378" s="7"/>
      <c r="AJ378" s="7"/>
      <c r="AK378" s="8" t="str">
        <f ca="1">IFERROR(__xludf.DUMMYFUNCTION("IFERROR(FILTER(Certificate!$B:$B, Certificate!$A:$A=TRIM($V378), Certificate!$D:$D=""D""), """")"),"")</f>
        <v/>
      </c>
      <c r="AL378" s="2"/>
    </row>
    <row r="379" spans="1:38" ht="13" x14ac:dyDescent="0.15">
      <c r="A379" s="2">
        <v>376</v>
      </c>
      <c r="B379" s="3">
        <v>44942</v>
      </c>
      <c r="C379" s="2" t="s">
        <v>1381</v>
      </c>
      <c r="D379" s="2" t="s">
        <v>1382</v>
      </c>
      <c r="E379" s="2" t="s">
        <v>771</v>
      </c>
      <c r="F379" s="2" t="s">
        <v>1424</v>
      </c>
      <c r="G379" s="2" t="s">
        <v>140</v>
      </c>
      <c r="H379" s="2" t="s">
        <v>1425</v>
      </c>
      <c r="I379" s="2" t="s">
        <v>835</v>
      </c>
      <c r="J379" s="2" t="s">
        <v>293</v>
      </c>
      <c r="K379" s="2" t="s">
        <v>9</v>
      </c>
      <c r="M379" s="2" t="s">
        <v>1423</v>
      </c>
      <c r="V379" s="4" t="str">
        <f t="shared" si="1"/>
        <v>Hoang Huy Nguyen</v>
      </c>
      <c r="X379" s="5">
        <v>0.92449999999999999</v>
      </c>
      <c r="Z379" s="2" t="s">
        <v>70</v>
      </c>
      <c r="AA379" s="5">
        <v>0.79169999999999996</v>
      </c>
      <c r="AB379" s="5">
        <v>0.8417</v>
      </c>
      <c r="AC379" s="5"/>
      <c r="AD379" s="7" t="s">
        <v>102</v>
      </c>
      <c r="AE379" s="21" t="str">
        <f ca="1">IFERROR(__xludf.DUMMYFUNCTION("IFERROR(FILTER(Certificate!$B:$B, LOWER(Certificate!$A:$A)=LOWER(TRIM($V379)), (Certificate!$D:$D=""H"") + (Certificate!$D:$D=""HTO"")), """")"),"2024-AT-C216")</f>
        <v>2024-AT-C216</v>
      </c>
      <c r="AF379" s="7"/>
      <c r="AG379" s="7" t="s">
        <v>103</v>
      </c>
      <c r="AH379" s="9" t="str">
        <f ca="1">IFERROR(__xludf.DUMMYFUNCTION("IFERROR(FILTER(Certificate!$B:$B, LOWER(Certificate!$A:$A)=LOWER(TRIM($V379)), (Certificate!$D:$D=""TO"") + (Certificate!$D:$D=""HTO"")), """")"),"2024-AT-C217")</f>
        <v>2024-AT-C217</v>
      </c>
      <c r="AI379" s="7"/>
      <c r="AJ379" s="7"/>
      <c r="AK379" s="8" t="str">
        <f ca="1">IFERROR(__xludf.DUMMYFUNCTION("IFERROR(FILTER(Certificate!$B:$B, Certificate!$A:$A=TRIM($V379), Certificate!$D:$D=""D""), """")"),"")</f>
        <v/>
      </c>
      <c r="AL379" s="2"/>
    </row>
    <row r="380" spans="1:38" ht="13" x14ac:dyDescent="0.15">
      <c r="A380" s="2">
        <v>377</v>
      </c>
      <c r="B380" s="3">
        <v>44942</v>
      </c>
      <c r="C380" s="2" t="s">
        <v>1381</v>
      </c>
      <c r="D380" s="2" t="s">
        <v>1382</v>
      </c>
      <c r="E380" s="2" t="s">
        <v>771</v>
      </c>
      <c r="F380" s="2" t="s">
        <v>1426</v>
      </c>
      <c r="G380" s="2" t="s">
        <v>1427</v>
      </c>
      <c r="H380" s="2" t="s">
        <v>1428</v>
      </c>
      <c r="I380" s="2" t="s">
        <v>835</v>
      </c>
      <c r="J380" s="2" t="s">
        <v>293</v>
      </c>
      <c r="K380" s="2" t="s">
        <v>22</v>
      </c>
      <c r="M380" s="2" t="s">
        <v>1429</v>
      </c>
      <c r="V380" s="4" t="str">
        <f t="shared" si="1"/>
        <v>Lingga Julianto</v>
      </c>
      <c r="X380" s="5">
        <v>0.78300000000000003</v>
      </c>
      <c r="Y380" s="5">
        <v>0.93400000000000005</v>
      </c>
      <c r="Z380" s="2" t="s">
        <v>70</v>
      </c>
      <c r="AA380" s="5"/>
      <c r="AB380" s="5"/>
      <c r="AC380" s="5"/>
      <c r="AD380" s="7"/>
      <c r="AE380" s="21" t="str">
        <f ca="1">IFERROR(__xludf.DUMMYFUNCTION("IFERROR(FILTER(Certificate!$B:$B, LOWER(Certificate!$A:$A)=LOWER(TRIM($V380)), (Certificate!$D:$D=""H"") + (Certificate!$D:$D=""HTO"")), """")"),"")</f>
        <v/>
      </c>
      <c r="AF380" s="7"/>
      <c r="AG380" s="7"/>
      <c r="AH380" s="8" t="str">
        <f ca="1">IFERROR(__xludf.DUMMYFUNCTION("IFERROR(FILTER(Certificate!$B:$B, LOWER(Certificate!$A:$A)=LOWER(TRIM($V380)), (Certificate!$D:$D=""TO"") + (Certificate!$D:$D=""HTO"")), """")"),"")</f>
        <v/>
      </c>
      <c r="AI380" s="7"/>
      <c r="AJ380" s="7"/>
      <c r="AK380" s="8" t="str">
        <f ca="1">IFERROR(__xludf.DUMMYFUNCTION("IFERROR(FILTER(Certificate!$B:$B, Certificate!$A:$A=TRIM($V380), Certificate!$D:$D=""D""), """")"),"")</f>
        <v/>
      </c>
      <c r="AL380" s="2"/>
    </row>
    <row r="381" spans="1:38" ht="13" x14ac:dyDescent="0.15">
      <c r="A381" s="2">
        <v>378</v>
      </c>
      <c r="B381" s="3">
        <v>44942</v>
      </c>
      <c r="C381" s="2" t="s">
        <v>1381</v>
      </c>
      <c r="D381" s="2" t="s">
        <v>1382</v>
      </c>
      <c r="E381" s="2" t="s">
        <v>771</v>
      </c>
      <c r="F381" s="2" t="s">
        <v>1430</v>
      </c>
      <c r="G381" s="2" t="s">
        <v>1431</v>
      </c>
      <c r="H381" s="2" t="s">
        <v>1432</v>
      </c>
      <c r="I381" s="2" t="s">
        <v>835</v>
      </c>
      <c r="J381" s="2" t="s">
        <v>293</v>
      </c>
      <c r="K381" s="2" t="s">
        <v>22</v>
      </c>
      <c r="M381" s="2" t="s">
        <v>1429</v>
      </c>
      <c r="V381" s="4" t="str">
        <f t="shared" si="1"/>
        <v>Angger Mahamafrudho</v>
      </c>
      <c r="X381" s="5">
        <v>0.8962</v>
      </c>
      <c r="Z381" s="2" t="s">
        <v>70</v>
      </c>
      <c r="AA381" s="5"/>
      <c r="AB381" s="5"/>
      <c r="AC381" s="5"/>
      <c r="AD381" s="7"/>
      <c r="AE381" s="21" t="str">
        <f ca="1">IFERROR(__xludf.DUMMYFUNCTION("IFERROR(FILTER(Certificate!$B:$B, LOWER(Certificate!$A:$A)=LOWER(TRIM($V381)), (Certificate!$D:$D=""H"") + (Certificate!$D:$D=""HTO"")), """")"),"")</f>
        <v/>
      </c>
      <c r="AF381" s="7"/>
      <c r="AG381" s="7"/>
      <c r="AH381" s="8" t="str">
        <f ca="1">IFERROR(__xludf.DUMMYFUNCTION("IFERROR(FILTER(Certificate!$B:$B, LOWER(Certificate!$A:$A)=LOWER(TRIM($V381)), (Certificate!$D:$D=""TO"") + (Certificate!$D:$D=""HTO"")), """")"),"")</f>
        <v/>
      </c>
      <c r="AI381" s="7"/>
      <c r="AJ381" s="7"/>
      <c r="AK381" s="8" t="str">
        <f ca="1">IFERROR(__xludf.DUMMYFUNCTION("IFERROR(FILTER(Certificate!$B:$B, Certificate!$A:$A=TRIM($V381), Certificate!$D:$D=""D""), """")"),"")</f>
        <v/>
      </c>
      <c r="AL381" s="2"/>
    </row>
    <row r="382" spans="1:38" ht="13" x14ac:dyDescent="0.15">
      <c r="A382" s="2">
        <v>379</v>
      </c>
      <c r="B382" s="3">
        <v>44942</v>
      </c>
      <c r="C382" s="2" t="s">
        <v>1381</v>
      </c>
      <c r="D382" s="2" t="s">
        <v>1382</v>
      </c>
      <c r="E382" s="2" t="s">
        <v>771</v>
      </c>
      <c r="F382" s="2" t="s">
        <v>1433</v>
      </c>
      <c r="G382" s="2" t="s">
        <v>99</v>
      </c>
      <c r="H382" s="2" t="s">
        <v>1434</v>
      </c>
      <c r="I382" s="2" t="s">
        <v>835</v>
      </c>
      <c r="J382" s="2" t="s">
        <v>314</v>
      </c>
      <c r="K382" s="2" t="s">
        <v>5</v>
      </c>
      <c r="M382" s="2" t="s">
        <v>1435</v>
      </c>
      <c r="V382" s="4" t="str">
        <f t="shared" si="1"/>
        <v>Arthur Lee</v>
      </c>
      <c r="X382" s="5">
        <v>0.97170000000000001</v>
      </c>
      <c r="Z382" s="2" t="s">
        <v>70</v>
      </c>
      <c r="AA382" s="5">
        <v>0.76670000000000005</v>
      </c>
      <c r="AB382" s="5"/>
      <c r="AC382" s="5"/>
      <c r="AD382" s="7" t="s">
        <v>102</v>
      </c>
      <c r="AE382" s="21" t="str">
        <f ca="1">IFERROR(__xludf.DUMMYFUNCTION("IFERROR(FILTER(Certificate!$B:$B, LOWER(Certificate!$A:$A)=LOWER(TRIM($V382)), (Certificate!$D:$D=""H"") + (Certificate!$D:$D=""HTO"")), """")"),"2023-AT-C081")</f>
        <v>2023-AT-C081</v>
      </c>
      <c r="AF382" s="7"/>
      <c r="AG382" s="7"/>
      <c r="AH382" s="8" t="str">
        <f ca="1">IFERROR(__xludf.DUMMYFUNCTION("IFERROR(FILTER(Certificate!$B:$B, LOWER(Certificate!$A:$A)=LOWER(TRIM($V382)), (Certificate!$D:$D=""TO"") + (Certificate!$D:$D=""HTO"")), """")"),"")</f>
        <v/>
      </c>
      <c r="AI382" s="7"/>
      <c r="AJ382" s="7"/>
      <c r="AK382" s="8" t="str">
        <f ca="1">IFERROR(__xludf.DUMMYFUNCTION("IFERROR(FILTER(Certificate!$B:$B, Certificate!$A:$A=TRIM($V382), Certificate!$D:$D=""D""), """")"),"")</f>
        <v/>
      </c>
      <c r="AL382" s="2"/>
    </row>
    <row r="383" spans="1:38" ht="13" x14ac:dyDescent="0.15">
      <c r="A383" s="2">
        <v>380</v>
      </c>
      <c r="B383" s="3">
        <v>44942</v>
      </c>
      <c r="C383" s="2" t="s">
        <v>1381</v>
      </c>
      <c r="D383" s="2" t="s">
        <v>1382</v>
      </c>
      <c r="E383" s="2" t="s">
        <v>771</v>
      </c>
      <c r="F383" s="2" t="s">
        <v>1436</v>
      </c>
      <c r="G383" s="2" t="s">
        <v>1437</v>
      </c>
      <c r="H383" s="2" t="s">
        <v>1438</v>
      </c>
      <c r="I383" s="2" t="s">
        <v>835</v>
      </c>
      <c r="J383" s="2" t="s">
        <v>314</v>
      </c>
      <c r="K383" s="2" t="s">
        <v>5</v>
      </c>
      <c r="M383" s="2" t="s">
        <v>1435</v>
      </c>
      <c r="V383" s="4" t="str">
        <f t="shared" si="1"/>
        <v>Aik Loong Lim</v>
      </c>
      <c r="X383" s="5">
        <v>0.94910000000000005</v>
      </c>
      <c r="Z383" s="2" t="s">
        <v>70</v>
      </c>
      <c r="AA383" s="5">
        <v>0.74170000000000003</v>
      </c>
      <c r="AB383" s="5"/>
      <c r="AC383" s="5"/>
      <c r="AD383" s="7" t="s">
        <v>727</v>
      </c>
      <c r="AE383" s="21" t="str">
        <f ca="1">IFERROR(__xludf.DUMMYFUNCTION("IFERROR(FILTER(Certificate!$B:$B, LOWER(Certificate!$A:$A)=LOWER(TRIM($V383)), (Certificate!$D:$D=""H"") + (Certificate!$D:$D=""HTO"")), """")"),"")</f>
        <v/>
      </c>
      <c r="AF383" s="7"/>
      <c r="AG383" s="7"/>
      <c r="AH383" s="8" t="str">
        <f ca="1">IFERROR(__xludf.DUMMYFUNCTION("IFERROR(FILTER(Certificate!$B:$B, LOWER(Certificate!$A:$A)=LOWER(TRIM($V383)), (Certificate!$D:$D=""TO"") + (Certificate!$D:$D=""HTO"")), """")"),"")</f>
        <v/>
      </c>
      <c r="AI383" s="7"/>
      <c r="AJ383" s="7"/>
      <c r="AK383" s="8" t="str">
        <f ca="1">IFERROR(__xludf.DUMMYFUNCTION("IFERROR(FILTER(Certificate!$B:$B, Certificate!$A:$A=TRIM($V383), Certificate!$D:$D=""D""), """")"),"")</f>
        <v/>
      </c>
      <c r="AL383" s="2"/>
    </row>
    <row r="384" spans="1:38" ht="13" x14ac:dyDescent="0.15">
      <c r="A384" s="2">
        <v>380</v>
      </c>
      <c r="B384" s="3"/>
      <c r="D384" s="2" t="s">
        <v>3394</v>
      </c>
      <c r="E384" s="2" t="s">
        <v>1155</v>
      </c>
      <c r="F384" s="2" t="s">
        <v>1308</v>
      </c>
      <c r="G384" s="2" t="s">
        <v>1309</v>
      </c>
      <c r="H384" s="2" t="s">
        <v>1310</v>
      </c>
      <c r="I384" s="2" t="s">
        <v>1311</v>
      </c>
      <c r="J384" s="2" t="s">
        <v>1439</v>
      </c>
      <c r="K384" s="2" t="s">
        <v>1</v>
      </c>
      <c r="V384" s="4" t="str">
        <f t="shared" si="1"/>
        <v>Arif Tok</v>
      </c>
      <c r="X384" s="5">
        <v>0.65849999999999997</v>
      </c>
      <c r="Y384" s="5">
        <v>0.92679999999999996</v>
      </c>
      <c r="Z384" s="2" t="s">
        <v>70</v>
      </c>
      <c r="AA384" s="5"/>
      <c r="AB384" s="5">
        <v>0.70499999999999996</v>
      </c>
      <c r="AC384" s="5"/>
      <c r="AD384" s="7"/>
      <c r="AE384" s="21" t="str">
        <f ca="1">IFERROR(__xludf.DUMMYFUNCTION("IFERROR(FILTER(Certificate!$B:$B, LOWER(Certificate!$A:$A)=LOWER(TRIM($V384)), (Certificate!$D:$D=""H"") + (Certificate!$D:$D=""HTO"")), """")"),"2023-AT-C076")</f>
        <v>2023-AT-C076</v>
      </c>
      <c r="AF384" s="7"/>
      <c r="AG384" s="7" t="s">
        <v>737</v>
      </c>
      <c r="AH384" s="8" t="str">
        <f ca="1">IFERROR(__xludf.DUMMYFUNCTION("IFERROR(FILTER(Certificate!$B:$B, LOWER(Certificate!$A:$A)=LOWER(TRIM($V384)), (Certificate!$D:$D=""TO"") + (Certificate!$D:$D=""HTO"")), """")"),"")</f>
        <v/>
      </c>
      <c r="AI384" s="7"/>
      <c r="AJ384" s="7"/>
      <c r="AK384" s="8" t="str">
        <f ca="1">IFERROR(__xludf.DUMMYFUNCTION("IFERROR(FILTER(Certificate!$B:$B, Certificate!$A:$A=TRIM($V384), Certificate!$D:$D=""D""), """")"),"")</f>
        <v/>
      </c>
      <c r="AL384" s="2"/>
    </row>
    <row r="385" spans="1:38" ht="13" x14ac:dyDescent="0.15">
      <c r="A385" s="2">
        <v>380</v>
      </c>
      <c r="B385" s="3"/>
      <c r="D385" s="2" t="s">
        <v>3394</v>
      </c>
      <c r="E385" s="2" t="s">
        <v>1155</v>
      </c>
      <c r="F385" s="2" t="s">
        <v>1440</v>
      </c>
      <c r="G385" s="2" t="s">
        <v>1441</v>
      </c>
      <c r="H385" s="2" t="s">
        <v>1217</v>
      </c>
      <c r="I385" s="2" t="s">
        <v>835</v>
      </c>
      <c r="J385" s="2" t="s">
        <v>1442</v>
      </c>
      <c r="K385" s="2" t="s">
        <v>1</v>
      </c>
      <c r="V385" s="4" t="str">
        <f t="shared" si="1"/>
        <v>Bülent Dokuzluoğlu</v>
      </c>
      <c r="X385" s="5">
        <v>0.5</v>
      </c>
      <c r="Y385" s="5">
        <v>0.85370000000000001</v>
      </c>
      <c r="Z385" s="2" t="s">
        <v>70</v>
      </c>
      <c r="AA385" s="5"/>
      <c r="AB385" s="5"/>
      <c r="AC385" s="5"/>
      <c r="AD385" s="7"/>
      <c r="AE385" s="21" t="str">
        <f ca="1">IFERROR(__xludf.DUMMYFUNCTION("IFERROR(FILTER(Certificate!$B:$B, LOWER(Certificate!$A:$A)=LOWER(TRIM($V385)), (Certificate!$D:$D=""H"") + (Certificate!$D:$D=""HTO"")), """")"),"")</f>
        <v/>
      </c>
      <c r="AF385" s="7"/>
      <c r="AG385" s="7"/>
      <c r="AH385" s="8" t="str">
        <f ca="1">IFERROR(__xludf.DUMMYFUNCTION("IFERROR(FILTER(Certificate!$B:$B, LOWER(Certificate!$A:$A)=LOWER(TRIM($V385)), (Certificate!$D:$D=""TO"") + (Certificate!$D:$D=""HTO"")), """")"),"")</f>
        <v/>
      </c>
      <c r="AI385" s="7"/>
      <c r="AJ385" s="7"/>
      <c r="AK385" s="8" t="str">
        <f ca="1">IFERROR(__xludf.DUMMYFUNCTION("IFERROR(FILTER(Certificate!$B:$B, Certificate!$A:$A=TRIM($V385), Certificate!$D:$D=""D""), """")"),"")</f>
        <v/>
      </c>
      <c r="AL385" s="2"/>
    </row>
    <row r="386" spans="1:38" ht="13" x14ac:dyDescent="0.15">
      <c r="A386" s="2">
        <v>380</v>
      </c>
      <c r="B386" s="3"/>
      <c r="D386" s="2" t="s">
        <v>3394</v>
      </c>
      <c r="E386" s="2" t="s">
        <v>1155</v>
      </c>
      <c r="F386" s="2" t="s">
        <v>860</v>
      </c>
      <c r="G386" s="2" t="s">
        <v>1282</v>
      </c>
      <c r="H386" s="2" t="s">
        <v>1283</v>
      </c>
      <c r="I386" s="2" t="s">
        <v>1443</v>
      </c>
      <c r="J386" s="2" t="s">
        <v>1285</v>
      </c>
      <c r="K386" s="2" t="s">
        <v>1</v>
      </c>
      <c r="V386" s="4" t="str">
        <f t="shared" si="1"/>
        <v>Seda Erkekli</v>
      </c>
      <c r="X386" s="5">
        <v>1</v>
      </c>
      <c r="Z386" s="2" t="s">
        <v>70</v>
      </c>
      <c r="AA386" s="5"/>
      <c r="AB386" s="5"/>
      <c r="AC386" s="5"/>
      <c r="AD386" s="9"/>
      <c r="AE386" s="21" t="str">
        <f ca="1">IFERROR(__xludf.DUMMYFUNCTION("IFERROR(FILTER(Certificate!$B:$B, LOWER(Certificate!$A:$A)=LOWER(TRIM($V386)), (Certificate!$D:$D=""H"") + (Certificate!$D:$D=""HTO"")), """")"),"2023-AT-C069")</f>
        <v>2023-AT-C069</v>
      </c>
      <c r="AF386" s="7"/>
      <c r="AG386" s="7"/>
      <c r="AH386" s="8" t="str">
        <f ca="1">IFERROR(__xludf.DUMMYFUNCTION("IFERROR(FILTER(Certificate!$B:$B, LOWER(Certificate!$A:$A)=LOWER(TRIM($V386)), (Certificate!$D:$D=""TO"") + (Certificate!$D:$D=""HTO"")), """")"),"")</f>
        <v/>
      </c>
      <c r="AI386" s="7"/>
      <c r="AJ386" s="7"/>
      <c r="AK386" s="8" t="str">
        <f ca="1">IFERROR(__xludf.DUMMYFUNCTION("IFERROR(FILTER(Certificate!$B:$B, Certificate!$A:$A=TRIM($V386), Certificate!$D:$D=""D""), """")"),"")</f>
        <v/>
      </c>
      <c r="AL386" s="2"/>
    </row>
    <row r="387" spans="1:38" ht="13" x14ac:dyDescent="0.15">
      <c r="A387" s="2">
        <v>380</v>
      </c>
      <c r="B387" s="3"/>
      <c r="D387" s="2" t="s">
        <v>3394</v>
      </c>
      <c r="E387" s="2" t="s">
        <v>1155</v>
      </c>
      <c r="F387" s="2" t="s">
        <v>1218</v>
      </c>
      <c r="G387" s="2" t="s">
        <v>1444</v>
      </c>
      <c r="H387" s="2" t="s">
        <v>1271</v>
      </c>
      <c r="I387" s="2" t="s">
        <v>1268</v>
      </c>
      <c r="J387" s="2" t="s">
        <v>1269</v>
      </c>
      <c r="K387" s="2" t="s">
        <v>1</v>
      </c>
      <c r="V387" s="4" t="str">
        <f t="shared" si="1"/>
        <v>Mehmet BAHAR</v>
      </c>
      <c r="X387" s="5">
        <v>0.85370000000000001</v>
      </c>
      <c r="Z387" s="2" t="s">
        <v>70</v>
      </c>
      <c r="AA387" s="5"/>
      <c r="AB387" s="5"/>
      <c r="AC387" s="5"/>
      <c r="AD387" s="9"/>
      <c r="AE387" s="21" t="str">
        <f ca="1">IFERROR(__xludf.DUMMYFUNCTION("IFERROR(FILTER(Certificate!$B:$B, LOWER(Certificate!$A:$A)=LOWER(TRIM($V387)), (Certificate!$D:$D=""H"") + (Certificate!$D:$D=""HTO"")), """")"),"2023-AT-C071")</f>
        <v>2023-AT-C071</v>
      </c>
      <c r="AF387" s="7"/>
      <c r="AG387" s="7"/>
      <c r="AH387" s="8" t="str">
        <f ca="1">IFERROR(__xludf.DUMMYFUNCTION("IFERROR(FILTER(Certificate!$B:$B, LOWER(Certificate!$A:$A)=LOWER(TRIM($V387)), (Certificate!$D:$D=""TO"") + (Certificate!$D:$D=""HTO"")), """")"),"2023-AT-C141")</f>
        <v>2023-AT-C141</v>
      </c>
      <c r="AI387" s="7"/>
      <c r="AJ387" s="7"/>
      <c r="AK387" s="8" t="str">
        <f ca="1">IFERROR(__xludf.DUMMYFUNCTION("IFERROR(FILTER(Certificate!$B:$B, Certificate!$A:$A=TRIM($V387), Certificate!$D:$D=""D""), """")"),"")</f>
        <v/>
      </c>
      <c r="AL387" s="2"/>
    </row>
    <row r="388" spans="1:38" ht="13" x14ac:dyDescent="0.15">
      <c r="A388" s="2">
        <v>380</v>
      </c>
      <c r="B388" s="3"/>
      <c r="D388" s="2" t="s">
        <v>3394</v>
      </c>
      <c r="E388" s="2" t="s">
        <v>1155</v>
      </c>
      <c r="F388" s="2" t="s">
        <v>1273</v>
      </c>
      <c r="G388" s="2" t="s">
        <v>1274</v>
      </c>
      <c r="H388" s="2" t="s">
        <v>1275</v>
      </c>
      <c r="I388" s="2" t="s">
        <v>1272</v>
      </c>
      <c r="J388" s="2" t="s">
        <v>1269</v>
      </c>
      <c r="K388" s="2" t="s">
        <v>1</v>
      </c>
      <c r="V388" s="4" t="str">
        <f t="shared" si="1"/>
        <v>DUYGU BORA</v>
      </c>
      <c r="X388" s="5">
        <v>1</v>
      </c>
      <c r="Z388" s="2" t="s">
        <v>70</v>
      </c>
      <c r="AA388" s="5"/>
      <c r="AB388" s="5">
        <v>0.75829999999999997</v>
      </c>
      <c r="AC388" s="5"/>
      <c r="AD388" s="9"/>
      <c r="AE388" s="21" t="str">
        <f ca="1">IFERROR(__xludf.DUMMYFUNCTION("IFERROR(FILTER(Certificate!$B:$B, LOWER(Certificate!$A:$A)=LOWER(TRIM($V388)), (Certificate!$D:$D=""H"") + (Certificate!$D:$D=""HTO"")), """")"),"2023-AT-C093")</f>
        <v>2023-AT-C093</v>
      </c>
      <c r="AF388" s="7"/>
      <c r="AG388" s="7" t="s">
        <v>103</v>
      </c>
      <c r="AH388" s="9" t="str">
        <f ca="1">IFERROR(__xludf.DUMMYFUNCTION("IFERROR(FILTER(Certificate!$B:$B, LOWER(Certificate!$A:$A)=LOWER(TRIM($V388)), (Certificate!$D:$D=""TO"") + (Certificate!$D:$D=""HTO"")), """")"),"2023-AT-C140")</f>
        <v>2023-AT-C140</v>
      </c>
      <c r="AI388" s="7"/>
      <c r="AJ388" s="7"/>
      <c r="AK388" s="8" t="str">
        <f ca="1">IFERROR(__xludf.DUMMYFUNCTION("IFERROR(FILTER(Certificate!$B:$B, Certificate!$A:$A=TRIM($V388), Certificate!$D:$D=""D""), """")"),"")</f>
        <v/>
      </c>
      <c r="AL388" s="2"/>
    </row>
    <row r="389" spans="1:38" ht="13" x14ac:dyDescent="0.15">
      <c r="A389" s="2">
        <v>380</v>
      </c>
      <c r="B389" s="3"/>
      <c r="D389" s="2" t="s">
        <v>3394</v>
      </c>
      <c r="E389" s="2" t="s">
        <v>1155</v>
      </c>
      <c r="F389" s="2" t="s">
        <v>1239</v>
      </c>
      <c r="G389" s="2" t="s">
        <v>1445</v>
      </c>
      <c r="H389" s="2" t="s">
        <v>1241</v>
      </c>
      <c r="I389" s="2" t="s">
        <v>1446</v>
      </c>
      <c r="J389" s="2" t="s">
        <v>1447</v>
      </c>
      <c r="K389" s="2" t="s">
        <v>1</v>
      </c>
      <c r="V389" s="4" t="str">
        <f t="shared" si="1"/>
        <v>Vildan Şenteke</v>
      </c>
      <c r="X389" s="5">
        <v>0.91459999999999997</v>
      </c>
      <c r="Z389" s="2" t="s">
        <v>70</v>
      </c>
      <c r="AA389" s="5"/>
      <c r="AB389" s="5"/>
      <c r="AC389" s="5"/>
      <c r="AD389" s="7"/>
      <c r="AE389" s="21" t="str">
        <f ca="1">IFERROR(__xludf.DUMMYFUNCTION("IFERROR(FILTER(Certificate!$B:$B, LOWER(Certificate!$A:$A)=LOWER(TRIM($V389)), (Certificate!$D:$D=""H"") + (Certificate!$D:$D=""HTO"")), """")"),"")</f>
        <v/>
      </c>
      <c r="AF389" s="7"/>
      <c r="AG389" s="7"/>
      <c r="AH389" s="8" t="str">
        <f ca="1">IFERROR(__xludf.DUMMYFUNCTION("IFERROR(FILTER(Certificate!$B:$B, LOWER(Certificate!$A:$A)=LOWER(TRIM($V389)), (Certificate!$D:$D=""TO"") + (Certificate!$D:$D=""HTO"")), """")"),"")</f>
        <v/>
      </c>
      <c r="AI389" s="7"/>
      <c r="AJ389" s="7"/>
      <c r="AK389" s="8" t="str">
        <f ca="1">IFERROR(__xludf.DUMMYFUNCTION("IFERROR(FILTER(Certificate!$B:$B, Certificate!$A:$A=TRIM($V389), Certificate!$D:$D=""D""), """")"),"")</f>
        <v/>
      </c>
      <c r="AL389" s="2"/>
    </row>
    <row r="390" spans="1:38" ht="13" x14ac:dyDescent="0.15">
      <c r="A390" s="2">
        <v>381</v>
      </c>
      <c r="B390" s="3">
        <v>44981</v>
      </c>
      <c r="C390" s="2" t="s">
        <v>1448</v>
      </c>
      <c r="D390" s="2" t="s">
        <v>1449</v>
      </c>
      <c r="E390" s="2" t="s">
        <v>771</v>
      </c>
      <c r="F390" s="2" t="s">
        <v>1450</v>
      </c>
      <c r="G390" s="2" t="s">
        <v>1451</v>
      </c>
      <c r="H390" s="2" t="s">
        <v>1452</v>
      </c>
      <c r="J390" s="2" t="s">
        <v>1193</v>
      </c>
      <c r="K390" s="2" t="s">
        <v>1</v>
      </c>
      <c r="V390" s="4" t="str">
        <f t="shared" si="1"/>
        <v>ABDURRAHMAN FAZLIOĞLU</v>
      </c>
      <c r="X390" s="5">
        <v>0.64149999999999996</v>
      </c>
      <c r="Y390" s="6">
        <v>0.86</v>
      </c>
      <c r="Z390" s="2" t="s">
        <v>70</v>
      </c>
      <c r="AA390" s="5"/>
      <c r="AB390" s="5"/>
      <c r="AC390" s="5"/>
      <c r="AD390" s="7"/>
      <c r="AE390" s="21" t="str">
        <f ca="1">IFERROR(__xludf.DUMMYFUNCTION("IFERROR(FILTER(Certificate!$B:$B, LOWER(Certificate!$A:$A)=LOWER(TRIM($V390)), (Certificate!$D:$D=""H"") + (Certificate!$D:$D=""HTO"")), """")"),"")</f>
        <v/>
      </c>
      <c r="AF390" s="7"/>
      <c r="AG390" s="7"/>
      <c r="AH390" s="8" t="str">
        <f ca="1">IFERROR(__xludf.DUMMYFUNCTION("IFERROR(FILTER(Certificate!$B:$B, LOWER(Certificate!$A:$A)=LOWER(TRIM($V390)), (Certificate!$D:$D=""TO"") + (Certificate!$D:$D=""HTO"")), """")"),"")</f>
        <v/>
      </c>
      <c r="AI390" s="7"/>
      <c r="AJ390" s="7"/>
      <c r="AK390" s="8" t="str">
        <f ca="1">IFERROR(__xludf.DUMMYFUNCTION("IFERROR(FILTER(Certificate!$B:$B, Certificate!$A:$A=TRIM($V390), Certificate!$D:$D=""D""), """")"),"")</f>
        <v/>
      </c>
      <c r="AL390" s="2"/>
    </row>
    <row r="391" spans="1:38" ht="13" x14ac:dyDescent="0.15">
      <c r="A391" s="2">
        <v>382</v>
      </c>
      <c r="B391" s="3">
        <v>44981</v>
      </c>
      <c r="C391" s="2" t="s">
        <v>1448</v>
      </c>
      <c r="D391" s="2" t="s">
        <v>1449</v>
      </c>
      <c r="E391" s="2" t="s">
        <v>771</v>
      </c>
      <c r="F391" s="2" t="s">
        <v>934</v>
      </c>
      <c r="G391" s="2" t="s">
        <v>1453</v>
      </c>
      <c r="H391" s="2" t="s">
        <v>1454</v>
      </c>
      <c r="J391" s="2" t="s">
        <v>1455</v>
      </c>
      <c r="K391" s="2" t="s">
        <v>36</v>
      </c>
      <c r="V391" s="4" t="str">
        <f t="shared" si="1"/>
        <v>Ali Algassim</v>
      </c>
      <c r="X391" s="5">
        <v>0.77359999999999995</v>
      </c>
      <c r="Y391" s="6">
        <v>0.92</v>
      </c>
      <c r="Z391" s="2" t="s">
        <v>70</v>
      </c>
      <c r="AA391" s="5">
        <v>0.92</v>
      </c>
      <c r="AB391" s="5">
        <v>0.57499999999999996</v>
      </c>
      <c r="AC391" s="5"/>
      <c r="AD391" s="7" t="s">
        <v>102</v>
      </c>
      <c r="AE391" s="21" t="str">
        <f ca="1">IFERROR(__xludf.DUMMYFUNCTION("IFERROR(FILTER(Certificate!$B:$B, LOWER(Certificate!$A:$A)=LOWER(TRIM($V391)), (Certificate!$D:$D=""H"") + (Certificate!$D:$D=""HTO"")), """")"),"2023-AT-C103")</f>
        <v>2023-AT-C103</v>
      </c>
      <c r="AF391" s="7"/>
      <c r="AG391" s="7" t="s">
        <v>737</v>
      </c>
      <c r="AH391" s="8" t="str">
        <f ca="1">IFERROR(__xludf.DUMMYFUNCTION("IFERROR(FILTER(Certificate!$B:$B, LOWER(Certificate!$A:$A)=LOWER(TRIM($V391)), (Certificate!$D:$D=""TO"") + (Certificate!$D:$D=""HTO"")), """")"),"")</f>
        <v/>
      </c>
      <c r="AI391" s="7"/>
      <c r="AJ391" s="7"/>
      <c r="AK391" s="8" t="str">
        <f ca="1">IFERROR(__xludf.DUMMYFUNCTION("IFERROR(FILTER(Certificate!$B:$B, Certificate!$A:$A=TRIM($V391), Certificate!$D:$D=""D""), """")"),"")</f>
        <v/>
      </c>
      <c r="AL391" s="2"/>
    </row>
    <row r="392" spans="1:38" ht="13" x14ac:dyDescent="0.15">
      <c r="A392" s="2">
        <v>383</v>
      </c>
      <c r="B392" s="3">
        <v>44981</v>
      </c>
      <c r="C392" s="2" t="s">
        <v>1448</v>
      </c>
      <c r="D392" s="2" t="s">
        <v>1449</v>
      </c>
      <c r="E392" s="2" t="s">
        <v>771</v>
      </c>
      <c r="F392" s="2" t="s">
        <v>1059</v>
      </c>
      <c r="G392" s="2" t="s">
        <v>1456</v>
      </c>
      <c r="H392" s="2" t="s">
        <v>1457</v>
      </c>
      <c r="J392" s="2" t="s">
        <v>1193</v>
      </c>
      <c r="K392" s="2" t="s">
        <v>1</v>
      </c>
      <c r="V392" s="4" t="str">
        <f t="shared" si="1"/>
        <v>ALPER BAYRAM</v>
      </c>
      <c r="X392" s="5">
        <v>0.82079999999999997</v>
      </c>
      <c r="Y392" s="6">
        <v>0.95</v>
      </c>
      <c r="Z392" s="2" t="s">
        <v>70</v>
      </c>
      <c r="AA392" s="5">
        <v>0.75</v>
      </c>
      <c r="AB392" s="5">
        <v>0.85</v>
      </c>
      <c r="AC392" s="5"/>
      <c r="AD392" s="7" t="s">
        <v>102</v>
      </c>
      <c r="AE392" s="23" t="str">
        <f ca="1">IFERROR(__xludf.DUMMYFUNCTION("IFERROR(FILTER(Certificate!$B:$B, LOWER(Certificate!$A:$A)=LOWER(TRIM($V392)), (Certificate!$D:$D=""H"") + (Certificate!$D:$D=""HTO"")), """")"),"2023-AT-C153")</f>
        <v>2023-AT-C153</v>
      </c>
      <c r="AF392" s="7"/>
      <c r="AG392" s="7" t="s">
        <v>103</v>
      </c>
      <c r="AH392" s="8" t="str">
        <f ca="1">IFERROR(__xludf.DUMMYFUNCTION("IFERROR(FILTER(Certificate!$B:$B, LOWER(Certificate!$A:$A)=LOWER(TRIM($V392)), (Certificate!$D:$D=""TO"") + (Certificate!$D:$D=""HTO"")), """")"),"2023-AT-C111")</f>
        <v>2023-AT-C111</v>
      </c>
      <c r="AI392" s="7"/>
      <c r="AJ392" s="7"/>
      <c r="AK392" s="8" t="str">
        <f ca="1">IFERROR(__xludf.DUMMYFUNCTION("IFERROR(FILTER(Certificate!$B:$B, Certificate!$A:$A=TRIM($V392), Certificate!$D:$D=""D""), """")"),"")</f>
        <v/>
      </c>
      <c r="AL392" s="2"/>
    </row>
    <row r="393" spans="1:38" ht="13" x14ac:dyDescent="0.15">
      <c r="A393" s="2">
        <v>384</v>
      </c>
      <c r="B393" s="3">
        <v>44981</v>
      </c>
      <c r="C393" s="2" t="s">
        <v>1448</v>
      </c>
      <c r="D393" s="2" t="s">
        <v>1449</v>
      </c>
      <c r="E393" s="2" t="s">
        <v>771</v>
      </c>
      <c r="F393" s="2" t="s">
        <v>1458</v>
      </c>
      <c r="G393" s="2" t="s">
        <v>1459</v>
      </c>
      <c r="H393" s="2" t="s">
        <v>1460</v>
      </c>
      <c r="J393" s="2" t="s">
        <v>1193</v>
      </c>
      <c r="K393" s="2" t="s">
        <v>1</v>
      </c>
      <c r="V393" s="4" t="str">
        <f t="shared" si="1"/>
        <v>AYKUT DURNA</v>
      </c>
      <c r="X393" s="5">
        <v>0.8679</v>
      </c>
      <c r="Y393" s="6">
        <v>0</v>
      </c>
      <c r="Z393" s="2" t="s">
        <v>70</v>
      </c>
      <c r="AA393" s="5">
        <v>0.75</v>
      </c>
      <c r="AB393" s="5"/>
      <c r="AC393" s="5"/>
      <c r="AD393" s="7" t="s">
        <v>102</v>
      </c>
      <c r="AE393" s="21" t="str">
        <f ca="1">IFERROR(__xludf.DUMMYFUNCTION("IFERROR(FILTER(Certificate!$B:$B, LOWER(Certificate!$A:$A)=LOWER(TRIM($V393)), (Certificate!$D:$D=""H"") + (Certificate!$D:$D=""HTO"")), """")"),"2023-AT-C157")</f>
        <v>2023-AT-C157</v>
      </c>
      <c r="AF393" s="7"/>
      <c r="AG393" s="7"/>
      <c r="AH393" s="8" t="str">
        <f ca="1">IFERROR(__xludf.DUMMYFUNCTION("IFERROR(FILTER(Certificate!$B:$B, LOWER(Certificate!$A:$A)=LOWER(TRIM($V393)), (Certificate!$D:$D=""TO"") + (Certificate!$D:$D=""HTO"")), """")"),"")</f>
        <v/>
      </c>
      <c r="AI393" s="7"/>
      <c r="AJ393" s="7"/>
      <c r="AK393" s="8" t="str">
        <f ca="1">IFERROR(__xludf.DUMMYFUNCTION("IFERROR(FILTER(Certificate!$B:$B, Certificate!$A:$A=TRIM($V393), Certificate!$D:$D=""D""), """")"),"")</f>
        <v/>
      </c>
      <c r="AL393" s="2"/>
    </row>
    <row r="394" spans="1:38" ht="13" x14ac:dyDescent="0.15">
      <c r="A394" s="2">
        <v>385</v>
      </c>
      <c r="B394" s="3">
        <v>44981</v>
      </c>
      <c r="C394" s="2" t="s">
        <v>1448</v>
      </c>
      <c r="D394" s="2" t="s">
        <v>1449</v>
      </c>
      <c r="E394" s="2" t="s">
        <v>771</v>
      </c>
      <c r="F394" s="2" t="s">
        <v>1461</v>
      </c>
      <c r="G394" s="2" t="s">
        <v>1462</v>
      </c>
      <c r="H394" s="2" t="s">
        <v>1463</v>
      </c>
      <c r="J394" s="2" t="s">
        <v>1193</v>
      </c>
      <c r="K394" s="2" t="s">
        <v>1</v>
      </c>
      <c r="V394" s="4" t="str">
        <f t="shared" si="1"/>
        <v>AYSEL CALAGAN</v>
      </c>
      <c r="X394" s="5">
        <v>0.87170000000000003</v>
      </c>
      <c r="Y394" s="6">
        <v>0</v>
      </c>
      <c r="Z394" s="2" t="s">
        <v>70</v>
      </c>
      <c r="AA394" s="5">
        <v>0.7833</v>
      </c>
      <c r="AB394" s="5">
        <v>0.61670000000000003</v>
      </c>
      <c r="AC394" s="5"/>
      <c r="AD394" s="7" t="s">
        <v>102</v>
      </c>
      <c r="AE394" s="21" t="str">
        <f ca="1">IFERROR(__xludf.DUMMYFUNCTION("IFERROR(FILTER(Certificate!$B:$B, LOWER(Certificate!$A:$A)=LOWER(TRIM($V394)), (Certificate!$D:$D=""H"") + (Certificate!$D:$D=""HTO"")), """")"),"2023-AT-C101")</f>
        <v>2023-AT-C101</v>
      </c>
      <c r="AF394" s="7"/>
      <c r="AG394" s="7" t="s">
        <v>737</v>
      </c>
      <c r="AH394" s="8" t="str">
        <f ca="1">IFERROR(__xludf.DUMMYFUNCTION("IFERROR(FILTER(Certificate!$B:$B, LOWER(Certificate!$A:$A)=LOWER(TRIM($V394)), (Certificate!$D:$D=""TO"") + (Certificate!$D:$D=""HTO"")), """")"),"")</f>
        <v/>
      </c>
      <c r="AI394" s="7"/>
      <c r="AJ394" s="7"/>
      <c r="AK394" s="8" t="str">
        <f ca="1">IFERROR(__xludf.DUMMYFUNCTION("IFERROR(FILTER(Certificate!$B:$B, Certificate!$A:$A=TRIM($V394), Certificate!$D:$D=""D""), """")"),"")</f>
        <v/>
      </c>
      <c r="AL394" s="2"/>
    </row>
    <row r="395" spans="1:38" ht="13" x14ac:dyDescent="0.15">
      <c r="A395" s="2">
        <v>386</v>
      </c>
      <c r="B395" s="3">
        <v>44981</v>
      </c>
      <c r="C395" s="2" t="s">
        <v>1448</v>
      </c>
      <c r="D395" s="2" t="s">
        <v>1449</v>
      </c>
      <c r="E395" s="2" t="s">
        <v>771</v>
      </c>
      <c r="F395" s="2" t="s">
        <v>1464</v>
      </c>
      <c r="G395" s="2" t="s">
        <v>1465</v>
      </c>
      <c r="H395" s="2" t="s">
        <v>1466</v>
      </c>
      <c r="J395" s="2" t="s">
        <v>1193</v>
      </c>
      <c r="K395" s="2" t="s">
        <v>1</v>
      </c>
      <c r="V395" s="4" t="str">
        <f t="shared" si="1"/>
        <v>Barış ÇELENK</v>
      </c>
      <c r="X395" s="5">
        <v>0.8679</v>
      </c>
      <c r="Y395" s="6">
        <v>0</v>
      </c>
      <c r="Z395" s="2" t="s">
        <v>70</v>
      </c>
      <c r="AA395" s="5">
        <v>0.85</v>
      </c>
      <c r="AB395" s="5">
        <v>0.72499999999999998</v>
      </c>
      <c r="AC395" s="5"/>
      <c r="AD395" s="7" t="s">
        <v>102</v>
      </c>
      <c r="AE395" s="21" t="str">
        <f ca="1">IFERROR(__xludf.DUMMYFUNCTION("IFERROR(FILTER(Certificate!$B:$B, LOWER(Certificate!$A:$A)=LOWER(TRIM($V395)), (Certificate!$D:$D=""H"") + (Certificate!$D:$D=""HTO"")), """")"),"2023-AT-C154")</f>
        <v>2023-AT-C154</v>
      </c>
      <c r="AF395" s="7"/>
      <c r="AG395" s="7" t="s">
        <v>737</v>
      </c>
      <c r="AH395" s="8" t="str">
        <f ca="1">IFERROR(__xludf.DUMMYFUNCTION("IFERROR(FILTER(Certificate!$B:$B, LOWER(Certificate!$A:$A)=LOWER(TRIM($V395)), (Certificate!$D:$D=""TO"") + (Certificate!$D:$D=""HTO"")), """")"),"")</f>
        <v/>
      </c>
      <c r="AI395" s="7"/>
      <c r="AJ395" s="7"/>
      <c r="AK395" s="8" t="str">
        <f ca="1">IFERROR(__xludf.DUMMYFUNCTION("IFERROR(FILTER(Certificate!$B:$B, Certificate!$A:$A=TRIM($V395), Certificate!$D:$D=""D""), """")"),"")</f>
        <v/>
      </c>
      <c r="AL395" s="2"/>
    </row>
    <row r="396" spans="1:38" ht="13" x14ac:dyDescent="0.15">
      <c r="A396" s="2">
        <v>387</v>
      </c>
      <c r="B396" s="3">
        <v>44981</v>
      </c>
      <c r="C396" s="2" t="s">
        <v>1448</v>
      </c>
      <c r="D396" s="2" t="s">
        <v>1449</v>
      </c>
      <c r="E396" s="2" t="s">
        <v>771</v>
      </c>
      <c r="F396" s="2" t="s">
        <v>1467</v>
      </c>
      <c r="G396" s="2" t="s">
        <v>1468</v>
      </c>
      <c r="H396" s="2" t="s">
        <v>1469</v>
      </c>
      <c r="I396" s="2" t="s">
        <v>1470</v>
      </c>
      <c r="J396" s="2" t="s">
        <v>1471</v>
      </c>
      <c r="K396" s="2" t="s">
        <v>1</v>
      </c>
      <c r="V396" s="4" t="str">
        <f t="shared" si="1"/>
        <v>Elif Erdinc Senkal</v>
      </c>
      <c r="X396" s="5">
        <v>0.8962</v>
      </c>
      <c r="Y396" s="6">
        <v>0</v>
      </c>
      <c r="Z396" s="2" t="s">
        <v>70</v>
      </c>
      <c r="AA396" s="5">
        <v>0.91669999999999996</v>
      </c>
      <c r="AB396" s="5">
        <v>0.75829999999999997</v>
      </c>
      <c r="AC396" s="5"/>
      <c r="AD396" s="7" t="s">
        <v>102</v>
      </c>
      <c r="AE396" s="23" t="str">
        <f ca="1">IFERROR(__xludf.DUMMYFUNCTION("IFERROR(FILTER(Certificate!$B:$B, LOWER(Certificate!$A:$A)=LOWER(TRIM($V396)), (Certificate!$D:$D=""H"") + (Certificate!$D:$D=""HTO"")), """")"),"2023-AT-C164")</f>
        <v>2023-AT-C164</v>
      </c>
      <c r="AF396" s="7"/>
      <c r="AG396" s="7" t="s">
        <v>103</v>
      </c>
      <c r="AH396" s="8" t="str">
        <f ca="1">IFERROR(__xludf.DUMMYFUNCTION("IFERROR(FILTER(Certificate!$B:$B, LOWER(Certificate!$A:$A)=LOWER(TRIM($V396)), (Certificate!$D:$D=""TO"") + (Certificate!$D:$D=""HTO"")), """")"),"2023-AT-C116")</f>
        <v>2023-AT-C116</v>
      </c>
      <c r="AI396" s="7"/>
      <c r="AJ396" s="7"/>
      <c r="AK396" s="8" t="str">
        <f ca="1">IFERROR(__xludf.DUMMYFUNCTION("IFERROR(FILTER(Certificate!$B:$B, Certificate!$A:$A=TRIM($V396), Certificate!$D:$D=""D""), """")"),"")</f>
        <v/>
      </c>
      <c r="AL396" s="2"/>
    </row>
    <row r="397" spans="1:38" ht="13" x14ac:dyDescent="0.15">
      <c r="A397" s="2">
        <v>388</v>
      </c>
      <c r="B397" s="3">
        <v>44981</v>
      </c>
      <c r="C397" s="2" t="s">
        <v>1448</v>
      </c>
      <c r="D397" s="2" t="s">
        <v>1449</v>
      </c>
      <c r="E397" s="2" t="s">
        <v>771</v>
      </c>
      <c r="F397" s="2" t="s">
        <v>1472</v>
      </c>
      <c r="G397" s="2" t="s">
        <v>1473</v>
      </c>
      <c r="H397" s="2" t="s">
        <v>1474</v>
      </c>
      <c r="J397" s="2" t="s">
        <v>1193</v>
      </c>
      <c r="K397" s="2" t="s">
        <v>1</v>
      </c>
      <c r="V397" s="4" t="str">
        <f t="shared" si="1"/>
        <v>EMRE BAHA CIZRELI</v>
      </c>
      <c r="X397" s="5">
        <v>0.70750000000000002</v>
      </c>
      <c r="Y397" s="6">
        <v>0.87</v>
      </c>
      <c r="Z397" s="2" t="s">
        <v>70</v>
      </c>
      <c r="AA397" s="5">
        <v>0.76670000000000005</v>
      </c>
      <c r="AB397" s="5">
        <v>0.7</v>
      </c>
      <c r="AC397" s="5"/>
      <c r="AD397" s="7" t="s">
        <v>102</v>
      </c>
      <c r="AE397" s="21" t="str">
        <f ca="1">IFERROR(__xludf.DUMMYFUNCTION("IFERROR(FILTER(Certificate!$B:$B, LOWER(Certificate!$A:$A)=LOWER(TRIM($V397)), (Certificate!$D:$D=""H"") + (Certificate!$D:$D=""HTO"")), """")"),"2023-AT-C159")</f>
        <v>2023-AT-C159</v>
      </c>
      <c r="AF397" s="7"/>
      <c r="AG397" s="7" t="s">
        <v>737</v>
      </c>
      <c r="AH397" s="8" t="str">
        <f ca="1">IFERROR(__xludf.DUMMYFUNCTION("IFERROR(FILTER(Certificate!$B:$B, LOWER(Certificate!$A:$A)=LOWER(TRIM($V397)), (Certificate!$D:$D=""TO"") + (Certificate!$D:$D=""HTO"")), """")"),"")</f>
        <v/>
      </c>
      <c r="AI397" s="7"/>
      <c r="AJ397" s="7"/>
      <c r="AK397" s="8" t="str">
        <f ca="1">IFERROR(__xludf.DUMMYFUNCTION("IFERROR(FILTER(Certificate!$B:$B, Certificate!$A:$A=TRIM($V397), Certificate!$D:$D=""D""), """")"),"")</f>
        <v/>
      </c>
      <c r="AL397" s="2"/>
    </row>
    <row r="398" spans="1:38" ht="13" x14ac:dyDescent="0.15">
      <c r="A398" s="2">
        <v>389</v>
      </c>
      <c r="B398" s="3">
        <v>44981</v>
      </c>
      <c r="C398" s="2" t="s">
        <v>1448</v>
      </c>
      <c r="D398" s="2" t="s">
        <v>1449</v>
      </c>
      <c r="E398" s="2" t="s">
        <v>771</v>
      </c>
      <c r="F398" s="2" t="s">
        <v>1475</v>
      </c>
      <c r="G398" s="2" t="s">
        <v>1476</v>
      </c>
      <c r="H398" s="2" t="s">
        <v>1477</v>
      </c>
      <c r="I398" s="2" t="s">
        <v>1478</v>
      </c>
      <c r="J398" s="2" t="s">
        <v>1471</v>
      </c>
      <c r="K398" s="2" t="s">
        <v>1</v>
      </c>
      <c r="V398" s="4" t="str">
        <f t="shared" si="1"/>
        <v>Ezgi DURSUN</v>
      </c>
      <c r="X398" s="5">
        <v>0.91569999999999996</v>
      </c>
      <c r="Y398" s="6">
        <v>0</v>
      </c>
      <c r="Z398" s="2" t="s">
        <v>70</v>
      </c>
      <c r="AA398" s="5"/>
      <c r="AB398" s="5">
        <v>0.72499999999999998</v>
      </c>
      <c r="AC398" s="5"/>
      <c r="AD398" s="9"/>
      <c r="AE398" s="21" t="str">
        <f ca="1">IFERROR(__xludf.DUMMYFUNCTION("IFERROR(FILTER(Certificate!$B:$B, LOWER(Certificate!$A:$A)=LOWER(TRIM($V398)), (Certificate!$D:$D=""H"") + (Certificate!$D:$D=""HTO"")), """")"),"2023-AT-C162")</f>
        <v>2023-AT-C162</v>
      </c>
      <c r="AF398" s="7"/>
      <c r="AG398" s="7" t="s">
        <v>737</v>
      </c>
      <c r="AH398" s="8" t="str">
        <f ca="1">IFERROR(__xludf.DUMMYFUNCTION("IFERROR(FILTER(Certificate!$B:$B, LOWER(Certificate!$A:$A)=LOWER(TRIM($V398)), (Certificate!$D:$D=""TO"") + (Certificate!$D:$D=""HTO"")), """")"),"")</f>
        <v/>
      </c>
      <c r="AI398" s="7"/>
      <c r="AJ398" s="7"/>
      <c r="AK398" s="8" t="str">
        <f ca="1">IFERROR(__xludf.DUMMYFUNCTION("IFERROR(FILTER(Certificate!$B:$B, Certificate!$A:$A=TRIM($V398), Certificate!$D:$D=""D""), """")"),"")</f>
        <v/>
      </c>
      <c r="AL398" s="2"/>
    </row>
    <row r="399" spans="1:38" ht="13" x14ac:dyDescent="0.15">
      <c r="A399" s="2">
        <v>390</v>
      </c>
      <c r="B399" s="3">
        <v>44981</v>
      </c>
      <c r="C399" s="2" t="s">
        <v>1448</v>
      </c>
      <c r="D399" s="2" t="s">
        <v>1449</v>
      </c>
      <c r="E399" s="2" t="s">
        <v>771</v>
      </c>
      <c r="F399" s="2" t="s">
        <v>1096</v>
      </c>
      <c r="G399" s="2" t="s">
        <v>1479</v>
      </c>
      <c r="H399" s="2" t="s">
        <v>1480</v>
      </c>
      <c r="I399" s="2" t="s">
        <v>1481</v>
      </c>
      <c r="J399" s="2" t="s">
        <v>1482</v>
      </c>
      <c r="K399" s="2" t="s">
        <v>1</v>
      </c>
      <c r="V399" s="4" t="str">
        <f t="shared" si="1"/>
        <v>HALE YAMIK</v>
      </c>
      <c r="X399" s="5">
        <v>0.92449999999999999</v>
      </c>
      <c r="Y399" s="6">
        <v>0</v>
      </c>
      <c r="Z399" s="2" t="s">
        <v>70</v>
      </c>
      <c r="AA399" s="5">
        <v>0.83330000000000004</v>
      </c>
      <c r="AB399" s="5">
        <v>0.875</v>
      </c>
      <c r="AC399" s="5"/>
      <c r="AD399" s="7" t="s">
        <v>102</v>
      </c>
      <c r="AE399" s="21" t="str">
        <f ca="1">IFERROR(__xludf.DUMMYFUNCTION("IFERROR(FILTER(Certificate!$B:$B, LOWER(Certificate!$A:$A)=LOWER(TRIM($V399)), (Certificate!$D:$D=""H"") + (Certificate!$D:$D=""HTO"")), """")"),"2023-AT-C160")</f>
        <v>2023-AT-C160</v>
      </c>
      <c r="AF399" s="7"/>
      <c r="AG399" s="7" t="s">
        <v>103</v>
      </c>
      <c r="AH399" s="8" t="str">
        <f ca="1">IFERROR(__xludf.DUMMYFUNCTION("IFERROR(FILTER(Certificate!$B:$B, LOWER(Certificate!$A:$A)=LOWER(TRIM($V399)), (Certificate!$D:$D=""TO"") + (Certificate!$D:$D=""HTO"")), """")"),"2023-AT-C150")</f>
        <v>2023-AT-C150</v>
      </c>
      <c r="AI399" s="7"/>
      <c r="AJ399" s="7"/>
      <c r="AK399" s="8" t="str">
        <f ca="1">IFERROR(__xludf.DUMMYFUNCTION("IFERROR(FILTER(Certificate!$B:$B, Certificate!$A:$A=TRIM($V399), Certificate!$D:$D=""D""), """")"),"")</f>
        <v/>
      </c>
      <c r="AL399" s="2"/>
    </row>
    <row r="400" spans="1:38" ht="13" x14ac:dyDescent="0.15">
      <c r="A400" s="2">
        <v>391</v>
      </c>
      <c r="B400" s="3">
        <v>44981</v>
      </c>
      <c r="C400" s="2" t="s">
        <v>1448</v>
      </c>
      <c r="D400" s="2" t="s">
        <v>1449</v>
      </c>
      <c r="E400" s="2" t="s">
        <v>771</v>
      </c>
      <c r="F400" s="2" t="s">
        <v>1350</v>
      </c>
      <c r="G400" s="2" t="s">
        <v>1351</v>
      </c>
      <c r="H400" s="2" t="s">
        <v>1352</v>
      </c>
      <c r="I400" s="2" t="s">
        <v>1353</v>
      </c>
      <c r="J400" s="2" t="s">
        <v>1162</v>
      </c>
      <c r="K400" s="2" t="s">
        <v>1</v>
      </c>
      <c r="V400" s="4" t="str">
        <f t="shared" si="1"/>
        <v>MERT ÇALIŞ</v>
      </c>
      <c r="X400" s="5">
        <v>0.94340000000000002</v>
      </c>
      <c r="Y400" s="6">
        <v>0</v>
      </c>
      <c r="Z400" s="2" t="s">
        <v>70</v>
      </c>
      <c r="AA400" s="5">
        <v>0.73499999999999999</v>
      </c>
      <c r="AB400" s="5"/>
      <c r="AC400" s="5"/>
      <c r="AD400" s="7" t="s">
        <v>727</v>
      </c>
      <c r="AE400" s="21" t="str">
        <f ca="1">IFERROR(__xludf.DUMMYFUNCTION("IFERROR(FILTER(Certificate!$B:$B, LOWER(Certificate!$A:$A)=LOWER(TRIM($V400)), (Certificate!$D:$D=""H"") + (Certificate!$D:$D=""HTO"")), """")"),"2023-AT-C108")</f>
        <v>2023-AT-C108</v>
      </c>
      <c r="AF400" s="7"/>
      <c r="AG400" s="7"/>
      <c r="AH400" s="8" t="str">
        <f ca="1">IFERROR(__xludf.DUMMYFUNCTION("IFERROR(FILTER(Certificate!$B:$B, LOWER(Certificate!$A:$A)=LOWER(TRIM($V400)), (Certificate!$D:$D=""TO"") + (Certificate!$D:$D=""HTO"")), """")"),"")</f>
        <v/>
      </c>
      <c r="AI400" s="7"/>
      <c r="AJ400" s="7"/>
      <c r="AK400" s="8" t="str">
        <f ca="1">IFERROR(__xludf.DUMMYFUNCTION("IFERROR(FILTER(Certificate!$B:$B, Certificate!$A:$A=TRIM($V400), Certificate!$D:$D=""D""), """")"),"")</f>
        <v/>
      </c>
      <c r="AL400" s="2"/>
    </row>
    <row r="401" spans="1:38" ht="13" x14ac:dyDescent="0.15">
      <c r="A401" s="2">
        <v>392</v>
      </c>
      <c r="B401" s="3">
        <v>44981</v>
      </c>
      <c r="C401" s="2" t="s">
        <v>1448</v>
      </c>
      <c r="D401" s="2" t="s">
        <v>1449</v>
      </c>
      <c r="E401" s="2" t="s">
        <v>771</v>
      </c>
      <c r="F401" s="2" t="s">
        <v>1483</v>
      </c>
      <c r="G401" s="2" t="s">
        <v>1484</v>
      </c>
      <c r="H401" s="2" t="s">
        <v>1485</v>
      </c>
      <c r="J401" s="2" t="s">
        <v>1193</v>
      </c>
      <c r="K401" s="2" t="s">
        <v>1</v>
      </c>
      <c r="V401" s="4" t="str">
        <f t="shared" si="1"/>
        <v>MURAT CAN TEZGÖREN</v>
      </c>
      <c r="X401" s="5">
        <v>0.82079999999999997</v>
      </c>
      <c r="Y401" s="6">
        <v>0.92</v>
      </c>
      <c r="Z401" s="2" t="s">
        <v>70</v>
      </c>
      <c r="AA401" s="5">
        <v>0.81669999999999998</v>
      </c>
      <c r="AB401" s="5">
        <v>0.95330000000000004</v>
      </c>
      <c r="AC401" s="5"/>
      <c r="AD401" s="7" t="s">
        <v>102</v>
      </c>
      <c r="AE401" s="23" t="str">
        <f ca="1">IFERROR(__xludf.DUMMYFUNCTION("IFERROR(FILTER(Certificate!$B:$B, LOWER(Certificate!$A:$A)=LOWER(TRIM($V401)), (Certificate!$D:$D=""H"") + (Certificate!$D:$D=""HTO"")), """")"),"2023-AT-C155")</f>
        <v>2023-AT-C155</v>
      </c>
      <c r="AF401" s="7"/>
      <c r="AG401" s="7" t="s">
        <v>103</v>
      </c>
      <c r="AH401" s="8" t="str">
        <f ca="1">IFERROR(__xludf.DUMMYFUNCTION("IFERROR(FILTER(Certificate!$B:$B, LOWER(Certificate!$A:$A)=LOWER(TRIM($V401)), (Certificate!$D:$D=""TO"") + (Certificate!$D:$D=""HTO"")), """")"),"2023-AT-C112")</f>
        <v>2023-AT-C112</v>
      </c>
      <c r="AI401" s="7"/>
      <c r="AJ401" s="7"/>
      <c r="AK401" s="8" t="str">
        <f ca="1">IFERROR(__xludf.DUMMYFUNCTION("IFERROR(FILTER(Certificate!$B:$B, Certificate!$A:$A=TRIM($V401), Certificate!$D:$D=""D""), """")"),"")</f>
        <v/>
      </c>
      <c r="AL401" s="2"/>
    </row>
    <row r="402" spans="1:38" ht="13" x14ac:dyDescent="0.15">
      <c r="A402" s="2">
        <v>393</v>
      </c>
      <c r="B402" s="3">
        <v>44981</v>
      </c>
      <c r="C402" s="2" t="s">
        <v>1448</v>
      </c>
      <c r="D402" s="2" t="s">
        <v>1449</v>
      </c>
      <c r="E402" s="2" t="s">
        <v>771</v>
      </c>
      <c r="F402" s="2" t="s">
        <v>958</v>
      </c>
      <c r="G402" s="2" t="s">
        <v>1486</v>
      </c>
      <c r="H402" s="2" t="s">
        <v>1487</v>
      </c>
      <c r="J402" s="2" t="s">
        <v>1015</v>
      </c>
      <c r="K402" s="2" t="s">
        <v>1</v>
      </c>
      <c r="V402" s="4" t="str">
        <f t="shared" si="1"/>
        <v>Mustafa Demirol</v>
      </c>
      <c r="X402" s="5">
        <v>0.91510000000000002</v>
      </c>
      <c r="Y402" s="6">
        <v>0</v>
      </c>
      <c r="Z402" s="2" t="s">
        <v>70</v>
      </c>
      <c r="AA402" s="5">
        <v>0.85</v>
      </c>
      <c r="AB402" s="5">
        <v>0.7167</v>
      </c>
      <c r="AC402" s="5"/>
      <c r="AD402" s="7" t="s">
        <v>102</v>
      </c>
      <c r="AE402" s="21" t="str">
        <f ca="1">IFERROR(__xludf.DUMMYFUNCTION("IFERROR(FILTER(Certificate!$B:$B, LOWER(Certificate!$A:$A)=LOWER(TRIM($V402)), (Certificate!$D:$D=""H"") + (Certificate!$D:$D=""HTO"")), """")"),"2023-AT-C144")</f>
        <v>2023-AT-C144</v>
      </c>
      <c r="AF402" s="7"/>
      <c r="AG402" s="7" t="s">
        <v>737</v>
      </c>
      <c r="AH402" s="8" t="str">
        <f ca="1">IFERROR(__xludf.DUMMYFUNCTION("IFERROR(FILTER(Certificate!$B:$B, LOWER(Certificate!$A:$A)=LOWER(TRIM($V402)), (Certificate!$D:$D=""TO"") + (Certificate!$D:$D=""HTO"")), """")"),"")</f>
        <v/>
      </c>
      <c r="AI402" s="7"/>
      <c r="AJ402" s="7"/>
      <c r="AK402" s="8" t="str">
        <f ca="1">IFERROR(__xludf.DUMMYFUNCTION("IFERROR(FILTER(Certificate!$B:$B, Certificate!$A:$A=TRIM($V402), Certificate!$D:$D=""D""), """")"),"")</f>
        <v/>
      </c>
      <c r="AL402" s="2"/>
    </row>
    <row r="403" spans="1:38" ht="13" x14ac:dyDescent="0.15">
      <c r="A403" s="2">
        <v>394</v>
      </c>
      <c r="B403" s="3">
        <v>44981</v>
      </c>
      <c r="C403" s="2" t="s">
        <v>1448</v>
      </c>
      <c r="D403" s="2" t="s">
        <v>1449</v>
      </c>
      <c r="E403" s="2" t="s">
        <v>771</v>
      </c>
      <c r="F403" s="2" t="s">
        <v>1488</v>
      </c>
      <c r="G403" s="2" t="s">
        <v>1489</v>
      </c>
      <c r="H403" s="2" t="s">
        <v>1490</v>
      </c>
      <c r="J403" s="2" t="s">
        <v>1447</v>
      </c>
      <c r="K403" s="2" t="s">
        <v>1</v>
      </c>
      <c r="V403" s="4" t="str">
        <f t="shared" si="1"/>
        <v>Neliz Çetiner</v>
      </c>
      <c r="X403" s="5">
        <v>0.88680000000000003</v>
      </c>
      <c r="Y403" s="6">
        <v>0</v>
      </c>
      <c r="Z403" s="2" t="s">
        <v>70</v>
      </c>
      <c r="AA403" s="5">
        <v>0.91669999999999996</v>
      </c>
      <c r="AB403" s="5">
        <v>0.95669999999999999</v>
      </c>
      <c r="AC403" s="5"/>
      <c r="AD403" s="7" t="s">
        <v>102</v>
      </c>
      <c r="AE403" s="23" t="str">
        <f ca="1">IFERROR(__xludf.DUMMYFUNCTION("IFERROR(FILTER(Certificate!$B:$B, LOWER(Certificate!$A:$A)=LOWER(TRIM($V403)), (Certificate!$D:$D=""H"") + (Certificate!$D:$D=""HTO"")), """")"),"2023-AT-C163")</f>
        <v>2023-AT-C163</v>
      </c>
      <c r="AF403" s="7"/>
      <c r="AG403" s="7" t="s">
        <v>103</v>
      </c>
      <c r="AH403" s="8" t="str">
        <f ca="1">IFERROR(__xludf.DUMMYFUNCTION("IFERROR(FILTER(Certificate!$B:$B, LOWER(Certificate!$A:$A)=LOWER(TRIM($V403)), (Certificate!$D:$D=""TO"") + (Certificate!$D:$D=""HTO"")), """")"),"2023-AT-C113")</f>
        <v>2023-AT-C113</v>
      </c>
      <c r="AI403" s="7"/>
      <c r="AJ403" s="7"/>
      <c r="AK403" s="8" t="str">
        <f ca="1">IFERROR(__xludf.DUMMYFUNCTION("IFERROR(FILTER(Certificate!$B:$B, Certificate!$A:$A=TRIM($V403), Certificate!$D:$D=""D""), """")"),"")</f>
        <v/>
      </c>
      <c r="AL403" s="2"/>
    </row>
    <row r="404" spans="1:38" ht="13" x14ac:dyDescent="0.15">
      <c r="A404" s="2">
        <v>395</v>
      </c>
      <c r="B404" s="3">
        <v>44981</v>
      </c>
      <c r="C404" s="2" t="s">
        <v>1448</v>
      </c>
      <c r="D404" s="2" t="s">
        <v>1449</v>
      </c>
      <c r="E404" s="2" t="s">
        <v>771</v>
      </c>
      <c r="F404" s="2" t="s">
        <v>1491</v>
      </c>
      <c r="G404" s="2" t="s">
        <v>1492</v>
      </c>
      <c r="H404" s="2" t="s">
        <v>1493</v>
      </c>
      <c r="J404" s="2" t="s">
        <v>1193</v>
      </c>
      <c r="K404" s="2" t="s">
        <v>1</v>
      </c>
      <c r="V404" s="4" t="str">
        <f t="shared" si="1"/>
        <v>ÖMER Faruk FATSA</v>
      </c>
      <c r="X404" s="5">
        <v>0.81130000000000002</v>
      </c>
      <c r="Y404" s="6">
        <v>0.93</v>
      </c>
      <c r="Z404" s="2" t="s">
        <v>70</v>
      </c>
      <c r="AA404" s="5">
        <v>0.7833</v>
      </c>
      <c r="AB404" s="5">
        <v>0.75</v>
      </c>
      <c r="AC404" s="5"/>
      <c r="AD404" s="7" t="s">
        <v>102</v>
      </c>
      <c r="AE404" s="21" t="str">
        <f ca="1">IFERROR(__xludf.DUMMYFUNCTION("IFERROR(FILTER(Certificate!$B:$B, LOWER(Certificate!$A:$A)=LOWER(TRIM($V404)), (Certificate!$D:$D=""H"") + (Certificate!$D:$D=""HTO"")), """")"),"2023-AT-C099")</f>
        <v>2023-AT-C099</v>
      </c>
      <c r="AF404" s="7"/>
      <c r="AG404" s="7" t="s">
        <v>103</v>
      </c>
      <c r="AH404" s="8" t="str">
        <f ca="1">IFERROR(__xludf.DUMMYFUNCTION("IFERROR(FILTER(Certificate!$B:$B, LOWER(Certificate!$A:$A)=LOWER(TRIM($V404)), (Certificate!$D:$D=""TO"") + (Certificate!$D:$D=""HTO"")), """")"),"2023-AT-C142")</f>
        <v>2023-AT-C142</v>
      </c>
      <c r="AI404" s="7"/>
      <c r="AJ404" s="7"/>
      <c r="AK404" s="8" t="str">
        <f ca="1">IFERROR(__xludf.DUMMYFUNCTION("IFERROR(FILTER(Certificate!$B:$B, Certificate!$A:$A=TRIM($V404), Certificate!$D:$D=""D""), """")"),"")</f>
        <v/>
      </c>
      <c r="AL404" s="2"/>
    </row>
    <row r="405" spans="1:38" ht="13" x14ac:dyDescent="0.15">
      <c r="A405" s="2">
        <v>396</v>
      </c>
      <c r="B405" s="3">
        <v>44981</v>
      </c>
      <c r="C405" s="2" t="s">
        <v>1448</v>
      </c>
      <c r="D405" s="2" t="s">
        <v>1449</v>
      </c>
      <c r="E405" s="2" t="s">
        <v>771</v>
      </c>
      <c r="F405" s="2" t="s">
        <v>1494</v>
      </c>
      <c r="G405" s="2" t="s">
        <v>1495</v>
      </c>
      <c r="H405" s="2" t="s">
        <v>1496</v>
      </c>
      <c r="I405" s="2" t="s">
        <v>1497</v>
      </c>
      <c r="J405" s="2" t="s">
        <v>1193</v>
      </c>
      <c r="K405" s="2" t="s">
        <v>1</v>
      </c>
      <c r="V405" s="4" t="str">
        <f t="shared" si="1"/>
        <v>ÖZDE NAZ ÖZLÜ</v>
      </c>
      <c r="X405" s="5">
        <v>0.87739999999999996</v>
      </c>
      <c r="Y405" s="6">
        <v>0</v>
      </c>
      <c r="Z405" s="2" t="s">
        <v>70</v>
      </c>
      <c r="AA405" s="5">
        <v>0.91669999999999996</v>
      </c>
      <c r="AB405" s="5">
        <v>0.84670000000000001</v>
      </c>
      <c r="AC405" s="5"/>
      <c r="AD405" s="7" t="s">
        <v>102</v>
      </c>
      <c r="AE405" s="23" t="str">
        <f ca="1">IFERROR(__xludf.DUMMYFUNCTION("IFERROR(FILTER(Certificate!$B:$B, LOWER(Certificate!$A:$A)=LOWER(TRIM($V405)), (Certificate!$D:$D=""H"") + (Certificate!$D:$D=""HTO"")), """")"),"2023-AT-C161")</f>
        <v>2023-AT-C161</v>
      </c>
      <c r="AF405" s="7"/>
      <c r="AG405" s="7" t="s">
        <v>103</v>
      </c>
      <c r="AH405" s="8" t="str">
        <f ca="1">IFERROR(__xludf.DUMMYFUNCTION("IFERROR(FILTER(Certificate!$B:$B, LOWER(Certificate!$A:$A)=LOWER(TRIM($V405)), (Certificate!$D:$D=""TO"") + (Certificate!$D:$D=""HTO"")), """")"),"2023-AT-C114")</f>
        <v>2023-AT-C114</v>
      </c>
      <c r="AI405" s="7"/>
      <c r="AJ405" s="7"/>
      <c r="AK405" s="8" t="str">
        <f ca="1">IFERROR(__xludf.DUMMYFUNCTION("IFERROR(FILTER(Certificate!$B:$B, Certificate!$A:$A=TRIM($V405), Certificate!$D:$D=""D""), """")"),"")</f>
        <v/>
      </c>
      <c r="AL405" s="2"/>
    </row>
    <row r="406" spans="1:38" ht="13" x14ac:dyDescent="0.15">
      <c r="A406" s="2">
        <v>397</v>
      </c>
      <c r="B406" s="3">
        <v>44981</v>
      </c>
      <c r="C406" s="2" t="s">
        <v>1448</v>
      </c>
      <c r="D406" s="2" t="s">
        <v>1449</v>
      </c>
      <c r="E406" s="2" t="s">
        <v>771</v>
      </c>
      <c r="F406" s="2" t="s">
        <v>1498</v>
      </c>
      <c r="G406" s="2" t="s">
        <v>1499</v>
      </c>
      <c r="H406" s="2" t="s">
        <v>1500</v>
      </c>
      <c r="I406" s="2" t="s">
        <v>1272</v>
      </c>
      <c r="J406" s="2" t="s">
        <v>1447</v>
      </c>
      <c r="K406" s="2" t="s">
        <v>1</v>
      </c>
      <c r="V406" s="4" t="str">
        <f t="shared" si="1"/>
        <v>Saniye Pınar Mutlu</v>
      </c>
      <c r="X406" s="2" t="s">
        <v>1501</v>
      </c>
      <c r="Y406" s="6">
        <v>0</v>
      </c>
      <c r="Z406" s="2" t="s">
        <v>70</v>
      </c>
      <c r="AA406" s="5"/>
      <c r="AB406" s="5"/>
      <c r="AC406" s="5"/>
      <c r="AD406" s="7"/>
      <c r="AE406" s="21" t="str">
        <f ca="1">IFERROR(__xludf.DUMMYFUNCTION("IFERROR(FILTER(Certificate!$B:$B, LOWER(Certificate!$A:$A)=LOWER(TRIM($V406)), (Certificate!$D:$D=""H"") + (Certificate!$D:$D=""HTO"")), """")"),"")</f>
        <v/>
      </c>
      <c r="AF406" s="7"/>
      <c r="AG406" s="7"/>
      <c r="AH406" s="8" t="str">
        <f ca="1">IFERROR(__xludf.DUMMYFUNCTION("IFERROR(FILTER(Certificate!$B:$B, LOWER(Certificate!$A:$A)=LOWER(TRIM($V406)), (Certificate!$D:$D=""TO"") + (Certificate!$D:$D=""HTO"")), """")"),"")</f>
        <v/>
      </c>
      <c r="AI406" s="7"/>
      <c r="AJ406" s="7"/>
      <c r="AK406" s="8" t="str">
        <f ca="1">IFERROR(__xludf.DUMMYFUNCTION("IFERROR(FILTER(Certificate!$B:$B, Certificate!$A:$A=TRIM($V406), Certificate!$D:$D=""D""), """")"),"")</f>
        <v/>
      </c>
      <c r="AL406" s="2"/>
    </row>
    <row r="407" spans="1:38" ht="13" x14ac:dyDescent="0.15">
      <c r="A407" s="2">
        <v>398</v>
      </c>
      <c r="B407" s="3">
        <v>44981</v>
      </c>
      <c r="C407" s="2" t="s">
        <v>1448</v>
      </c>
      <c r="D407" s="2" t="s">
        <v>1449</v>
      </c>
      <c r="E407" s="2" t="s">
        <v>771</v>
      </c>
      <c r="F407" s="2" t="s">
        <v>1502</v>
      </c>
      <c r="G407" s="2" t="s">
        <v>1503</v>
      </c>
      <c r="H407" s="2" t="s">
        <v>1504</v>
      </c>
      <c r="J407" s="2" t="s">
        <v>1193</v>
      </c>
      <c r="K407" s="2" t="s">
        <v>1</v>
      </c>
      <c r="V407" s="4" t="str">
        <f t="shared" si="1"/>
        <v>SERCAN GÜLIŞIK</v>
      </c>
      <c r="X407" s="5">
        <v>0.85850000000000004</v>
      </c>
      <c r="Y407" s="6">
        <v>0</v>
      </c>
      <c r="Z407" s="2" t="s">
        <v>70</v>
      </c>
      <c r="AA407" s="5">
        <v>0.85</v>
      </c>
      <c r="AB407" s="5">
        <v>0.74170000000000003</v>
      </c>
      <c r="AC407" s="5"/>
      <c r="AD407" s="7" t="s">
        <v>102</v>
      </c>
      <c r="AE407" s="21" t="str">
        <f ca="1">IFERROR(__xludf.DUMMYFUNCTION("IFERROR(FILTER(Certificate!$B:$B, LOWER(Certificate!$A:$A)=LOWER(TRIM($V407)), (Certificate!$D:$D=""H"") + (Certificate!$D:$D=""HTO"")), """")"),"2023-AT-C156")</f>
        <v>2023-AT-C156</v>
      </c>
      <c r="AF407" s="7"/>
      <c r="AG407" s="7" t="s">
        <v>737</v>
      </c>
      <c r="AH407" s="8" t="str">
        <f ca="1">IFERROR(__xludf.DUMMYFUNCTION("IFERROR(FILTER(Certificate!$B:$B, LOWER(Certificate!$A:$A)=LOWER(TRIM($V407)), (Certificate!$D:$D=""TO"") + (Certificate!$D:$D=""HTO"")), """")"),"")</f>
        <v/>
      </c>
      <c r="AI407" s="7"/>
      <c r="AJ407" s="7"/>
      <c r="AK407" s="8" t="str">
        <f ca="1">IFERROR(__xludf.DUMMYFUNCTION("IFERROR(FILTER(Certificate!$B:$B, Certificate!$A:$A=TRIM($V407), Certificate!$D:$D=""D""), """")"),"")</f>
        <v/>
      </c>
      <c r="AL407" s="2"/>
    </row>
    <row r="408" spans="1:38" ht="13" x14ac:dyDescent="0.15">
      <c r="A408" s="2">
        <v>399</v>
      </c>
      <c r="B408" s="3">
        <v>44981</v>
      </c>
      <c r="C408" s="2" t="s">
        <v>1448</v>
      </c>
      <c r="D408" s="2" t="s">
        <v>1449</v>
      </c>
      <c r="E408" s="2" t="s">
        <v>771</v>
      </c>
      <c r="F408" s="2" t="s">
        <v>1505</v>
      </c>
      <c r="G408" s="2" t="s">
        <v>1506</v>
      </c>
      <c r="H408" s="2" t="s">
        <v>1507</v>
      </c>
      <c r="J408" s="2" t="s">
        <v>1447</v>
      </c>
      <c r="K408" s="2" t="s">
        <v>1</v>
      </c>
      <c r="V408" s="4" t="str">
        <f t="shared" si="1"/>
        <v>Türkan Sinem Uçar</v>
      </c>
      <c r="X408" s="5">
        <v>0.97170000000000001</v>
      </c>
      <c r="Y408" s="6">
        <v>0</v>
      </c>
      <c r="Z408" s="2" t="s">
        <v>70</v>
      </c>
      <c r="AA408" s="5">
        <v>0.93330000000000002</v>
      </c>
      <c r="AB408" s="5">
        <v>0.95669999999999999</v>
      </c>
      <c r="AC408" s="5"/>
      <c r="AD408" s="7" t="s">
        <v>102</v>
      </c>
      <c r="AE408" s="23" t="str">
        <f ca="1">IFERROR(__xludf.DUMMYFUNCTION("IFERROR(FILTER(Certificate!$B:$B, LOWER(Certificate!$A:$A)=LOWER(TRIM($V408)), (Certificate!$D:$D=""H"") + (Certificate!$D:$D=""HTO"")), """")"),"2023-AT-C143")</f>
        <v>2023-AT-C143</v>
      </c>
      <c r="AF408" s="7"/>
      <c r="AG408" s="7" t="s">
        <v>103</v>
      </c>
      <c r="AH408" s="8" t="str">
        <f ca="1">IFERROR(__xludf.DUMMYFUNCTION("IFERROR(FILTER(Certificate!$B:$B, LOWER(Certificate!$A:$A)=LOWER(TRIM($V408)), (Certificate!$D:$D=""TO"") + (Certificate!$D:$D=""HTO"")), """")"),"2023-AT-C117")</f>
        <v>2023-AT-C117</v>
      </c>
      <c r="AI408" s="7"/>
      <c r="AJ408" s="7"/>
      <c r="AK408" s="8" t="str">
        <f ca="1">IFERROR(__xludf.DUMMYFUNCTION("IFERROR(FILTER(Certificate!$B:$B, Certificate!$A:$A=TRIM($V408), Certificate!$D:$D=""D""), """")"),"")</f>
        <v/>
      </c>
      <c r="AL408" s="2"/>
    </row>
    <row r="409" spans="1:38" ht="13" x14ac:dyDescent="0.15">
      <c r="A409" s="2">
        <v>400</v>
      </c>
      <c r="B409" s="3">
        <v>44981</v>
      </c>
      <c r="C409" s="2" t="s">
        <v>1448</v>
      </c>
      <c r="D409" s="2" t="s">
        <v>1449</v>
      </c>
      <c r="E409" s="2" t="s">
        <v>771</v>
      </c>
      <c r="F409" s="2" t="s">
        <v>1508</v>
      </c>
      <c r="G409" s="2" t="s">
        <v>1509</v>
      </c>
      <c r="H409" s="2" t="s">
        <v>1510</v>
      </c>
      <c r="J409" s="2" t="s">
        <v>1193</v>
      </c>
      <c r="K409" s="2" t="s">
        <v>1</v>
      </c>
      <c r="V409" s="4" t="str">
        <f t="shared" si="1"/>
        <v>Yunus İNEL</v>
      </c>
      <c r="X409" s="5">
        <v>0.67920000000000003</v>
      </c>
      <c r="Y409" s="6">
        <v>0.93</v>
      </c>
      <c r="Z409" s="2" t="s">
        <v>70</v>
      </c>
      <c r="AA409" s="5">
        <v>0.7833</v>
      </c>
      <c r="AB409" s="5"/>
      <c r="AC409" s="5"/>
      <c r="AD409" s="7" t="s">
        <v>102</v>
      </c>
      <c r="AE409" s="21" t="str">
        <f ca="1">IFERROR(__xludf.DUMMYFUNCTION("IFERROR(FILTER(Certificate!$B:$B, LOWER(Certificate!$A:$A)=LOWER(TRIM($V409)), (Certificate!$D:$D=""H"") + (Certificate!$D:$D=""HTO"")), """")"),"2023-AT-C158")</f>
        <v>2023-AT-C158</v>
      </c>
      <c r="AF409" s="7"/>
      <c r="AG409" s="7"/>
      <c r="AH409" s="8" t="str">
        <f ca="1">IFERROR(__xludf.DUMMYFUNCTION("IFERROR(FILTER(Certificate!$B:$B, LOWER(Certificate!$A:$A)=LOWER(TRIM($V409)), (Certificate!$D:$D=""TO"") + (Certificate!$D:$D=""HTO"")), """")"),"")</f>
        <v/>
      </c>
      <c r="AI409" s="7"/>
      <c r="AJ409" s="7"/>
      <c r="AK409" s="8" t="str">
        <f ca="1">IFERROR(__xludf.DUMMYFUNCTION("IFERROR(FILTER(Certificate!$B:$B, Certificate!$A:$A=TRIM($V409), Certificate!$D:$D=""D""), """")"),"")</f>
        <v/>
      </c>
      <c r="AL409" s="2"/>
    </row>
    <row r="410" spans="1:38" ht="13" x14ac:dyDescent="0.15">
      <c r="A410" s="2">
        <v>401</v>
      </c>
      <c r="B410" s="3">
        <v>44949</v>
      </c>
      <c r="C410" s="2" t="s">
        <v>1511</v>
      </c>
      <c r="D410" s="2" t="s">
        <v>1512</v>
      </c>
      <c r="E410" s="2" t="s">
        <v>355</v>
      </c>
      <c r="F410" s="2" t="s">
        <v>1513</v>
      </c>
      <c r="G410" s="2" t="s">
        <v>1514</v>
      </c>
      <c r="H410" s="2" t="s">
        <v>1515</v>
      </c>
      <c r="I410" s="2" t="s">
        <v>835</v>
      </c>
      <c r="J410" s="2" t="s">
        <v>1171</v>
      </c>
      <c r="K410" s="2" t="s">
        <v>41</v>
      </c>
      <c r="R410" s="2" t="s">
        <v>1065</v>
      </c>
      <c r="S410" s="2" t="s">
        <v>1065</v>
      </c>
      <c r="U410" s="2" t="s">
        <v>1516</v>
      </c>
      <c r="V410" s="4" t="str">
        <f t="shared" si="1"/>
        <v>Ahmed Elsayed</v>
      </c>
      <c r="Z410" s="2" t="s">
        <v>180</v>
      </c>
      <c r="AA410" s="5"/>
      <c r="AB410" s="5"/>
      <c r="AC410" s="5"/>
      <c r="AD410" s="7"/>
      <c r="AE410" s="21" t="str">
        <f ca="1">IFERROR(__xludf.DUMMYFUNCTION("IFERROR(FILTER(Certificate!$B:$B, LOWER(Certificate!$A:$A)=LOWER(TRIM($V410)), (Certificate!$D:$D=""H"") + (Certificate!$D:$D=""HTO"")), """")"),"")</f>
        <v/>
      </c>
      <c r="AF410" s="7"/>
      <c r="AG410" s="7"/>
      <c r="AH410" s="8" t="str">
        <f ca="1">IFERROR(__xludf.DUMMYFUNCTION("IFERROR(FILTER(Certificate!$B:$B, LOWER(Certificate!$A:$A)=LOWER(TRIM($V410)), (Certificate!$D:$D=""TO"") + (Certificate!$D:$D=""HTO"")), """")"),"")</f>
        <v/>
      </c>
      <c r="AI410" s="7"/>
      <c r="AJ410" s="7"/>
      <c r="AK410" s="8" t="str">
        <f ca="1">IFERROR(__xludf.DUMMYFUNCTION("IFERROR(FILTER(Certificate!$B:$B, Certificate!$A:$A=TRIM($V410), Certificate!$D:$D=""D""), """")"),"")</f>
        <v/>
      </c>
      <c r="AL410" s="2"/>
    </row>
    <row r="411" spans="1:38" ht="13" x14ac:dyDescent="0.15">
      <c r="A411" s="2">
        <v>402</v>
      </c>
      <c r="B411" s="3">
        <v>44949</v>
      </c>
      <c r="C411" s="2" t="s">
        <v>1511</v>
      </c>
      <c r="D411" s="2" t="s">
        <v>1512</v>
      </c>
      <c r="E411" s="2" t="s">
        <v>355</v>
      </c>
      <c r="F411" s="2" t="s">
        <v>1293</v>
      </c>
      <c r="G411" s="2" t="s">
        <v>1294</v>
      </c>
      <c r="H411" s="2" t="s">
        <v>1295</v>
      </c>
      <c r="I411" s="2" t="s">
        <v>835</v>
      </c>
      <c r="J411" s="2" t="s">
        <v>1171</v>
      </c>
      <c r="K411" s="2" t="s">
        <v>1</v>
      </c>
      <c r="U411" s="2" t="s">
        <v>1081</v>
      </c>
      <c r="V411" s="4" t="str">
        <f t="shared" si="1"/>
        <v>Ahmet Akçacıoğlu</v>
      </c>
      <c r="Z411" s="2" t="s">
        <v>180</v>
      </c>
      <c r="AA411" s="5"/>
      <c r="AB411" s="5"/>
      <c r="AC411" s="5"/>
      <c r="AD411" s="9"/>
      <c r="AE411" s="21" t="str">
        <f ca="1">IFERROR(__xludf.DUMMYFUNCTION("IFERROR(FILTER(Certificate!$B:$B, LOWER(Certificate!$A:$A)=LOWER(TRIM($V411)), (Certificate!$D:$D=""H"") + (Certificate!$D:$D=""HTO"")), """")"),"2023-AT-C073")</f>
        <v>2023-AT-C073</v>
      </c>
      <c r="AF411" s="7"/>
      <c r="AG411" s="7"/>
      <c r="AH411" s="8" t="str">
        <f ca="1">IFERROR(__xludf.DUMMYFUNCTION("IFERROR(FILTER(Certificate!$B:$B, LOWER(Certificate!$A:$A)=LOWER(TRIM($V411)), (Certificate!$D:$D=""TO"") + (Certificate!$D:$D=""HTO"")), """")"),"")</f>
        <v/>
      </c>
      <c r="AI411" s="7"/>
      <c r="AJ411" s="7"/>
      <c r="AK411" s="8" t="str">
        <f ca="1">IFERROR(__xludf.DUMMYFUNCTION("IFERROR(FILTER(Certificate!$B:$B, Certificate!$A:$A=TRIM($V411), Certificate!$D:$D=""D""), """")"),"")</f>
        <v/>
      </c>
      <c r="AL411" s="2"/>
    </row>
    <row r="412" spans="1:38" ht="13" x14ac:dyDescent="0.15">
      <c r="A412" s="2">
        <v>403</v>
      </c>
      <c r="B412" s="3">
        <v>44949</v>
      </c>
      <c r="C412" s="2" t="s">
        <v>1511</v>
      </c>
      <c r="D412" s="2" t="s">
        <v>1512</v>
      </c>
      <c r="E412" s="2" t="s">
        <v>355</v>
      </c>
      <c r="F412" s="2" t="s">
        <v>1517</v>
      </c>
      <c r="G412" s="2" t="s">
        <v>1518</v>
      </c>
      <c r="H412" s="2" t="s">
        <v>1519</v>
      </c>
      <c r="I412" s="2" t="s">
        <v>835</v>
      </c>
      <c r="J412" s="2" t="s">
        <v>1171</v>
      </c>
      <c r="K412" s="2" t="s">
        <v>16</v>
      </c>
      <c r="U412" s="2" t="s">
        <v>1081</v>
      </c>
      <c r="V412" s="4" t="str">
        <f t="shared" si="1"/>
        <v>Aline van der Meulen</v>
      </c>
      <c r="X412" s="5">
        <v>0.91510000000000002</v>
      </c>
      <c r="Z412" s="2" t="s">
        <v>70</v>
      </c>
      <c r="AA412" s="5"/>
      <c r="AB412" s="5"/>
      <c r="AC412" s="5"/>
      <c r="AD412" s="9"/>
      <c r="AE412" s="21" t="str">
        <f ca="1">IFERROR(__xludf.DUMMYFUNCTION("IFERROR(FILTER(Certificate!$B:$B, LOWER(Certificate!$A:$A)=LOWER(TRIM($V412)), (Certificate!$D:$D=""H"") + (Certificate!$D:$D=""HTO"")), """")"),"2023-AT-C122")</f>
        <v>2023-AT-C122</v>
      </c>
      <c r="AF412" s="7"/>
      <c r="AG412" s="7"/>
      <c r="AH412" s="8" t="str">
        <f ca="1">IFERROR(__xludf.DUMMYFUNCTION("IFERROR(FILTER(Certificate!$B:$B, LOWER(Certificate!$A:$A)=LOWER(TRIM($V412)), (Certificate!$D:$D=""TO"") + (Certificate!$D:$D=""HTO"")), """")"),"")</f>
        <v/>
      </c>
      <c r="AI412" s="7"/>
      <c r="AJ412" s="7"/>
      <c r="AK412" s="8" t="str">
        <f ca="1">IFERROR(__xludf.DUMMYFUNCTION("IFERROR(FILTER(Certificate!$B:$B, Certificate!$A:$A=TRIM($V412), Certificate!$D:$D=""D""), """")"),"")</f>
        <v/>
      </c>
      <c r="AL412" s="2"/>
    </row>
    <row r="413" spans="1:38" ht="13" x14ac:dyDescent="0.15">
      <c r="A413" s="2">
        <v>404</v>
      </c>
      <c r="B413" s="3">
        <v>44949</v>
      </c>
      <c r="C413" s="2" t="s">
        <v>1511</v>
      </c>
      <c r="D413" s="2" t="s">
        <v>1512</v>
      </c>
      <c r="E413" s="2" t="s">
        <v>355</v>
      </c>
      <c r="F413" s="2" t="s">
        <v>666</v>
      </c>
      <c r="G413" s="2" t="s">
        <v>1520</v>
      </c>
      <c r="H413" s="2" t="s">
        <v>1521</v>
      </c>
      <c r="I413" s="2" t="s">
        <v>835</v>
      </c>
      <c r="J413" s="2" t="s">
        <v>1171</v>
      </c>
      <c r="K413" s="2" t="s">
        <v>42</v>
      </c>
      <c r="R413" s="2" t="s">
        <v>1065</v>
      </c>
      <c r="S413" s="2" t="s">
        <v>1065</v>
      </c>
      <c r="T413" s="2" t="s">
        <v>1065</v>
      </c>
      <c r="U413" s="2" t="s">
        <v>1522</v>
      </c>
      <c r="V413" s="4" t="str">
        <f t="shared" si="1"/>
        <v>Anastasia Mexa</v>
      </c>
      <c r="X413" s="5">
        <v>0.95279999999999998</v>
      </c>
      <c r="Z413" s="2" t="s">
        <v>70</v>
      </c>
      <c r="AA413" s="5"/>
      <c r="AB413" s="5"/>
      <c r="AC413" s="5"/>
      <c r="AD413" s="9"/>
      <c r="AE413" s="21" t="str">
        <f ca="1">IFERROR(__xludf.DUMMYFUNCTION("IFERROR(FILTER(Certificate!$B:$B, LOWER(Certificate!$A:$A)=LOWER(TRIM($V413)), (Certificate!$D:$D=""H"") + (Certificate!$D:$D=""HTO"")), """")"),"2023-AT-C136")</f>
        <v>2023-AT-C136</v>
      </c>
      <c r="AF413" s="7"/>
      <c r="AG413" s="7"/>
      <c r="AH413" s="8" t="str">
        <f ca="1">IFERROR(__xludf.DUMMYFUNCTION("IFERROR(FILTER(Certificate!$B:$B, LOWER(Certificate!$A:$A)=LOWER(TRIM($V413)), (Certificate!$D:$D=""TO"") + (Certificate!$D:$D=""HTO"")), """")"),"")</f>
        <v/>
      </c>
      <c r="AI413" s="7"/>
      <c r="AJ413" s="7"/>
      <c r="AK413" s="8" t="str">
        <f ca="1">IFERROR(__xludf.DUMMYFUNCTION("IFERROR(FILTER(Certificate!$B:$B, Certificate!$A:$A=TRIM($V413), Certificate!$D:$D=""D""), """")"),"")</f>
        <v/>
      </c>
      <c r="AL413" s="2"/>
    </row>
    <row r="414" spans="1:38" ht="13" x14ac:dyDescent="0.15">
      <c r="A414" s="2">
        <v>405</v>
      </c>
      <c r="B414" s="3">
        <v>44949</v>
      </c>
      <c r="C414" s="2" t="s">
        <v>1511</v>
      </c>
      <c r="D414" s="2" t="s">
        <v>1512</v>
      </c>
      <c r="E414" s="2" t="s">
        <v>355</v>
      </c>
      <c r="F414" s="2" t="s">
        <v>1523</v>
      </c>
      <c r="G414" s="2" t="s">
        <v>1524</v>
      </c>
      <c r="H414" s="2" t="s">
        <v>1525</v>
      </c>
      <c r="I414" s="2" t="s">
        <v>835</v>
      </c>
      <c r="J414" s="2" t="s">
        <v>1171</v>
      </c>
      <c r="K414" s="2" t="s">
        <v>39</v>
      </c>
      <c r="U414" s="2" t="s">
        <v>1081</v>
      </c>
      <c r="V414" s="4" t="str">
        <f t="shared" si="1"/>
        <v>Andrew Karuma</v>
      </c>
      <c r="Z414" s="2" t="s">
        <v>180</v>
      </c>
      <c r="AA414" s="5"/>
      <c r="AB414" s="5"/>
      <c r="AC414" s="5"/>
      <c r="AD414" s="7"/>
      <c r="AE414" s="21" t="str">
        <f ca="1">IFERROR(__xludf.DUMMYFUNCTION("IFERROR(FILTER(Certificate!$B:$B, LOWER(Certificate!$A:$A)=LOWER(TRIM($V414)), (Certificate!$D:$D=""H"") + (Certificate!$D:$D=""HTO"")), """")"),"")</f>
        <v/>
      </c>
      <c r="AF414" s="7"/>
      <c r="AG414" s="7"/>
      <c r="AH414" s="8" t="str">
        <f ca="1">IFERROR(__xludf.DUMMYFUNCTION("IFERROR(FILTER(Certificate!$B:$B, LOWER(Certificate!$A:$A)=LOWER(TRIM($V414)), (Certificate!$D:$D=""TO"") + (Certificate!$D:$D=""HTO"")), """")"),"")</f>
        <v/>
      </c>
      <c r="AI414" s="7"/>
      <c r="AJ414" s="7"/>
      <c r="AK414" s="8" t="str">
        <f ca="1">IFERROR(__xludf.DUMMYFUNCTION("IFERROR(FILTER(Certificate!$B:$B, Certificate!$A:$A=TRIM($V414), Certificate!$D:$D=""D""), """")"),"")</f>
        <v/>
      </c>
      <c r="AL414" s="2"/>
    </row>
    <row r="415" spans="1:38" ht="13" x14ac:dyDescent="0.15">
      <c r="A415" s="2">
        <v>406</v>
      </c>
      <c r="B415" s="3">
        <v>44949</v>
      </c>
      <c r="C415" s="2" t="s">
        <v>1511</v>
      </c>
      <c r="D415" s="2" t="s">
        <v>1512</v>
      </c>
      <c r="E415" s="2" t="s">
        <v>355</v>
      </c>
      <c r="F415" s="2" t="s">
        <v>1526</v>
      </c>
      <c r="G415" s="2" t="s">
        <v>1527</v>
      </c>
      <c r="H415" s="2" t="s">
        <v>1528</v>
      </c>
      <c r="I415" s="2" t="s">
        <v>835</v>
      </c>
      <c r="J415" s="2" t="s">
        <v>1171</v>
      </c>
      <c r="K415" s="2" t="s">
        <v>13</v>
      </c>
      <c r="M415" s="2" t="s">
        <v>1529</v>
      </c>
      <c r="U415" s="2" t="s">
        <v>1530</v>
      </c>
      <c r="V415" s="4" t="str">
        <f t="shared" si="1"/>
        <v>Angelique Tonnaer</v>
      </c>
      <c r="X415" s="5">
        <v>0.88300000000000001</v>
      </c>
      <c r="Z415" s="2" t="s">
        <v>70</v>
      </c>
      <c r="AA415" s="5"/>
      <c r="AB415" s="5"/>
      <c r="AC415" s="5"/>
      <c r="AD415" s="9"/>
      <c r="AE415" s="21" t="str">
        <f ca="1">IFERROR(__xludf.DUMMYFUNCTION("IFERROR(FILTER(Certificate!$B:$B, LOWER(Certificate!$A:$A)=LOWER(TRIM($V415)), (Certificate!$D:$D=""H"") + (Certificate!$D:$D=""HTO"")), """")"),"2023-AT-C129")</f>
        <v>2023-AT-C129</v>
      </c>
      <c r="AF415" s="7"/>
      <c r="AG415" s="7"/>
      <c r="AH415" s="8" t="str">
        <f ca="1">IFERROR(__xludf.DUMMYFUNCTION("IFERROR(FILTER(Certificate!$B:$B, LOWER(Certificate!$A:$A)=LOWER(TRIM($V415)), (Certificate!$D:$D=""TO"") + (Certificate!$D:$D=""HTO"")), """")"),"")</f>
        <v/>
      </c>
      <c r="AI415" s="7"/>
      <c r="AJ415" s="7"/>
      <c r="AK415" s="8" t="str">
        <f ca="1">IFERROR(__xludf.DUMMYFUNCTION("IFERROR(FILTER(Certificate!$B:$B, Certificate!$A:$A=TRIM($V415), Certificate!$D:$D=""D""), """")"),"")</f>
        <v/>
      </c>
      <c r="AL415" s="2"/>
    </row>
    <row r="416" spans="1:38" ht="13" x14ac:dyDescent="0.15">
      <c r="A416" s="2">
        <v>407</v>
      </c>
      <c r="B416" s="3">
        <v>44949</v>
      </c>
      <c r="C416" s="2" t="s">
        <v>1511</v>
      </c>
      <c r="D416" s="2" t="s">
        <v>1512</v>
      </c>
      <c r="E416" s="2" t="s">
        <v>355</v>
      </c>
      <c r="F416" s="2" t="s">
        <v>1531</v>
      </c>
      <c r="G416" s="2" t="s">
        <v>1532</v>
      </c>
      <c r="H416" s="2" t="s">
        <v>1533</v>
      </c>
      <c r="I416" s="2" t="s">
        <v>835</v>
      </c>
      <c r="J416" s="2" t="s">
        <v>1171</v>
      </c>
      <c r="K416" s="2" t="s">
        <v>24</v>
      </c>
      <c r="V416" s="4" t="str">
        <f t="shared" si="1"/>
        <v>Bernd Singendonk</v>
      </c>
      <c r="X416" s="5">
        <v>0.82079999999999997</v>
      </c>
      <c r="Y416" s="5">
        <v>0.91510000000000002</v>
      </c>
      <c r="Z416" s="2" t="s">
        <v>70</v>
      </c>
      <c r="AA416" s="5"/>
      <c r="AB416" s="5"/>
      <c r="AC416" s="5"/>
      <c r="AD416" s="9"/>
      <c r="AE416" s="21" t="str">
        <f ca="1">IFERROR(__xludf.DUMMYFUNCTION("IFERROR(FILTER(Certificate!$B:$B, LOWER(Certificate!$A:$A)=LOWER(TRIM($V416)), (Certificate!$D:$D=""H"") + (Certificate!$D:$D=""HTO"")), """")"),"2023-AT-C131")</f>
        <v>2023-AT-C131</v>
      </c>
      <c r="AF416" s="7"/>
      <c r="AG416" s="7"/>
      <c r="AH416" s="8" t="str">
        <f ca="1">IFERROR(__xludf.DUMMYFUNCTION("IFERROR(FILTER(Certificate!$B:$B, LOWER(Certificate!$A:$A)=LOWER(TRIM($V416)), (Certificate!$D:$D=""TO"") + (Certificate!$D:$D=""HTO"")), """")"),"")</f>
        <v/>
      </c>
      <c r="AI416" s="7"/>
      <c r="AJ416" s="7"/>
      <c r="AK416" s="8" t="str">
        <f ca="1">IFERROR(__xludf.DUMMYFUNCTION("IFERROR(FILTER(Certificate!$B:$B, Certificate!$A:$A=TRIM($V416), Certificate!$D:$D=""D""), """")"),"")</f>
        <v/>
      </c>
      <c r="AL416" s="2"/>
    </row>
    <row r="417" spans="1:38" ht="13" x14ac:dyDescent="0.15">
      <c r="A417" s="2">
        <v>408</v>
      </c>
      <c r="B417" s="3">
        <v>44949</v>
      </c>
      <c r="C417" s="2" t="s">
        <v>1511</v>
      </c>
      <c r="D417" s="2" t="s">
        <v>1512</v>
      </c>
      <c r="E417" s="2" t="s">
        <v>355</v>
      </c>
      <c r="F417" s="2" t="s">
        <v>1534</v>
      </c>
      <c r="G417" s="2" t="s">
        <v>1535</v>
      </c>
      <c r="H417" s="2" t="s">
        <v>1536</v>
      </c>
      <c r="I417" s="2" t="s">
        <v>835</v>
      </c>
      <c r="J417" s="2" t="s">
        <v>1171</v>
      </c>
      <c r="K417" s="2" t="s">
        <v>33</v>
      </c>
      <c r="M417" s="2" t="s">
        <v>1537</v>
      </c>
      <c r="R417" s="2" t="s">
        <v>1065</v>
      </c>
      <c r="S417" s="2" t="s">
        <v>1065</v>
      </c>
      <c r="U417" s="2" t="s">
        <v>1538</v>
      </c>
      <c r="V417" s="4" t="str">
        <f t="shared" si="1"/>
        <v>Blanca Foix Salló</v>
      </c>
      <c r="X417" s="5">
        <v>0.84909999999999997</v>
      </c>
      <c r="Y417" s="5">
        <v>0.95279999999999998</v>
      </c>
      <c r="Z417" s="2" t="s">
        <v>70</v>
      </c>
      <c r="AA417" s="5"/>
      <c r="AB417" s="5"/>
      <c r="AC417" s="5"/>
      <c r="AD417" s="9"/>
      <c r="AE417" s="21" t="str">
        <f ca="1">IFERROR(__xludf.DUMMYFUNCTION("IFERROR(FILTER(Certificate!$B:$B, LOWER(Certificate!$A:$A)=LOWER(TRIM($V417)), (Certificate!$D:$D=""H"") + (Certificate!$D:$D=""HTO"")), """")"),"2023-AT-C124")</f>
        <v>2023-AT-C124</v>
      </c>
      <c r="AF417" s="7"/>
      <c r="AG417" s="7"/>
      <c r="AH417" s="8" t="str">
        <f ca="1">IFERROR(__xludf.DUMMYFUNCTION("IFERROR(FILTER(Certificate!$B:$B, LOWER(Certificate!$A:$A)=LOWER(TRIM($V417)), (Certificate!$D:$D=""TO"") + (Certificate!$D:$D=""HTO"")), """")"),"")</f>
        <v/>
      </c>
      <c r="AI417" s="7"/>
      <c r="AJ417" s="7"/>
      <c r="AK417" s="8" t="str">
        <f ca="1">IFERROR(__xludf.DUMMYFUNCTION("IFERROR(FILTER(Certificate!$B:$B, Certificate!$A:$A=TRIM($V417), Certificate!$D:$D=""D""), """")"),"")</f>
        <v/>
      </c>
      <c r="AL417" s="2"/>
    </row>
    <row r="418" spans="1:38" ht="13" x14ac:dyDescent="0.15">
      <c r="A418" s="2">
        <v>409</v>
      </c>
      <c r="B418" s="3">
        <v>44949</v>
      </c>
      <c r="C418" s="2" t="s">
        <v>1511</v>
      </c>
      <c r="D418" s="2" t="s">
        <v>1512</v>
      </c>
      <c r="E418" s="2" t="s">
        <v>355</v>
      </c>
      <c r="F418" s="2" t="s">
        <v>1539</v>
      </c>
      <c r="G418" s="2" t="s">
        <v>1540</v>
      </c>
      <c r="H418" s="2" t="s">
        <v>1541</v>
      </c>
      <c r="I418" s="2" t="s">
        <v>835</v>
      </c>
      <c r="J418" s="2" t="s">
        <v>1171</v>
      </c>
      <c r="K418" s="2" t="s">
        <v>13</v>
      </c>
      <c r="U418" s="2" t="s">
        <v>1542</v>
      </c>
      <c r="V418" s="4" t="str">
        <f t="shared" si="1"/>
        <v>Chantel van Gent</v>
      </c>
      <c r="X418" s="5">
        <v>0.8962</v>
      </c>
      <c r="Z418" s="2" t="s">
        <v>70</v>
      </c>
      <c r="AA418" s="5"/>
      <c r="AB418" s="5"/>
      <c r="AC418" s="5"/>
      <c r="AD418" s="9"/>
      <c r="AE418" s="21" t="str">
        <f ca="1">IFERROR(__xludf.DUMMYFUNCTION("IFERROR(FILTER(Certificate!$B:$B, LOWER(Certificate!$A:$A)=LOWER(TRIM($V418)), (Certificate!$D:$D=""H"") + (Certificate!$D:$D=""HTO"")), """")"),"2023-AT-C135")</f>
        <v>2023-AT-C135</v>
      </c>
      <c r="AF418" s="7"/>
      <c r="AG418" s="7"/>
      <c r="AH418" s="8" t="str">
        <f ca="1">IFERROR(__xludf.DUMMYFUNCTION("IFERROR(FILTER(Certificate!$B:$B, LOWER(Certificate!$A:$A)=LOWER(TRIM($V418)), (Certificate!$D:$D=""TO"") + (Certificate!$D:$D=""HTO"")), """")"),"")</f>
        <v/>
      </c>
      <c r="AI418" s="7"/>
      <c r="AJ418" s="7"/>
      <c r="AK418" s="8" t="str">
        <f ca="1">IFERROR(__xludf.DUMMYFUNCTION("IFERROR(FILTER(Certificate!$B:$B, Certificate!$A:$A=TRIM($V418), Certificate!$D:$D=""D""), """")"),"")</f>
        <v/>
      </c>
      <c r="AL418" s="2"/>
    </row>
    <row r="419" spans="1:38" ht="13" x14ac:dyDescent="0.15">
      <c r="A419" s="2">
        <v>410</v>
      </c>
      <c r="B419" s="3">
        <v>44949</v>
      </c>
      <c r="C419" s="2" t="s">
        <v>1511</v>
      </c>
      <c r="D419" s="2" t="s">
        <v>1512</v>
      </c>
      <c r="E419" s="2" t="s">
        <v>355</v>
      </c>
      <c r="F419" s="2" t="s">
        <v>1543</v>
      </c>
      <c r="G419" s="2" t="s">
        <v>1544</v>
      </c>
      <c r="H419" s="2" t="s">
        <v>1545</v>
      </c>
      <c r="I419" s="2" t="s">
        <v>835</v>
      </c>
      <c r="J419" s="2" t="s">
        <v>1171</v>
      </c>
      <c r="K419" s="2" t="s">
        <v>1546</v>
      </c>
      <c r="U419" s="2" t="s">
        <v>1081</v>
      </c>
      <c r="V419" s="4" t="str">
        <f t="shared" si="1"/>
        <v>Charmaine Sealey</v>
      </c>
      <c r="X419" s="5">
        <v>0.82079999999999997</v>
      </c>
      <c r="Z419" s="2" t="s">
        <v>180</v>
      </c>
      <c r="AA419" s="5"/>
      <c r="AB419" s="5"/>
      <c r="AC419" s="5"/>
      <c r="AD419" s="9"/>
      <c r="AE419" s="21" t="str">
        <f ca="1">IFERROR(__xludf.DUMMYFUNCTION("IFERROR(FILTER(Certificate!$B:$B, LOWER(Certificate!$A:$A)=LOWER(TRIM($V419)), (Certificate!$D:$D=""H"") + (Certificate!$D:$D=""HTO"")), """")"),"2023-AT-C127")</f>
        <v>2023-AT-C127</v>
      </c>
      <c r="AF419" s="7"/>
      <c r="AG419" s="7"/>
      <c r="AH419" s="8" t="str">
        <f ca="1">IFERROR(__xludf.DUMMYFUNCTION("IFERROR(FILTER(Certificate!$B:$B, LOWER(Certificate!$A:$A)=LOWER(TRIM($V419)), (Certificate!$D:$D=""TO"") + (Certificate!$D:$D=""HTO"")), """")"),"")</f>
        <v/>
      </c>
      <c r="AI419" s="7"/>
      <c r="AJ419" s="7"/>
      <c r="AK419" s="8" t="str">
        <f ca="1">IFERROR(__xludf.DUMMYFUNCTION("IFERROR(FILTER(Certificate!$B:$B, Certificate!$A:$A=TRIM($V419), Certificate!$D:$D=""D""), """")"),"")</f>
        <v/>
      </c>
      <c r="AL419" s="2"/>
    </row>
    <row r="420" spans="1:38" ht="13" x14ac:dyDescent="0.15">
      <c r="A420" s="2">
        <v>411</v>
      </c>
      <c r="B420" s="3">
        <v>44949</v>
      </c>
      <c r="C420" s="2" t="s">
        <v>1511</v>
      </c>
      <c r="D420" s="2" t="s">
        <v>1512</v>
      </c>
      <c r="E420" s="2" t="s">
        <v>355</v>
      </c>
      <c r="F420" s="2" t="s">
        <v>1547</v>
      </c>
      <c r="G420" s="2" t="s">
        <v>1548</v>
      </c>
      <c r="H420" s="2" t="s">
        <v>1549</v>
      </c>
      <c r="I420" s="2" t="s">
        <v>835</v>
      </c>
      <c r="J420" s="2" t="s">
        <v>1171</v>
      </c>
      <c r="K420" s="2" t="s">
        <v>31</v>
      </c>
      <c r="R420" s="2" t="s">
        <v>1065</v>
      </c>
      <c r="S420" s="2" t="s">
        <v>1065</v>
      </c>
      <c r="T420" s="2" t="s">
        <v>1065</v>
      </c>
      <c r="U420" s="2" t="s">
        <v>1550</v>
      </c>
      <c r="V420" s="4" t="str">
        <f t="shared" si="1"/>
        <v>David Ortegon Martinez</v>
      </c>
      <c r="X420" s="5">
        <v>0.80189999999999995</v>
      </c>
      <c r="Y420" s="5">
        <v>0.99060000000000004</v>
      </c>
      <c r="Z420" s="2" t="s">
        <v>70</v>
      </c>
      <c r="AA420" s="5"/>
      <c r="AB420" s="5"/>
      <c r="AC420" s="5"/>
      <c r="AD420" s="9"/>
      <c r="AE420" s="21" t="str">
        <f ca="1">IFERROR(__xludf.DUMMYFUNCTION("IFERROR(FILTER(Certificate!$B:$B, LOWER(Certificate!$A:$A)=LOWER(TRIM($V420)), (Certificate!$D:$D=""H"") + (Certificate!$D:$D=""HTO"")), """")"),"2023-AT-C126")</f>
        <v>2023-AT-C126</v>
      </c>
      <c r="AF420" s="7"/>
      <c r="AG420" s="7"/>
      <c r="AH420" s="8" t="str">
        <f ca="1">IFERROR(__xludf.DUMMYFUNCTION("IFERROR(FILTER(Certificate!$B:$B, LOWER(Certificate!$A:$A)=LOWER(TRIM($V420)), (Certificate!$D:$D=""TO"") + (Certificate!$D:$D=""HTO"")), """")"),"")</f>
        <v/>
      </c>
      <c r="AI420" s="7"/>
      <c r="AJ420" s="7"/>
      <c r="AK420" s="8" t="str">
        <f ca="1">IFERROR(__xludf.DUMMYFUNCTION("IFERROR(FILTER(Certificate!$B:$B, Certificate!$A:$A=TRIM($V420), Certificate!$D:$D=""D""), """")"),"")</f>
        <v/>
      </c>
      <c r="AL420" s="2"/>
    </row>
    <row r="421" spans="1:38" ht="13" x14ac:dyDescent="0.15">
      <c r="A421" s="2">
        <v>412</v>
      </c>
      <c r="B421" s="3">
        <v>44949</v>
      </c>
      <c r="C421" s="2" t="s">
        <v>1511</v>
      </c>
      <c r="D421" s="2" t="s">
        <v>1512</v>
      </c>
      <c r="E421" s="2" t="s">
        <v>355</v>
      </c>
      <c r="F421" s="2" t="s">
        <v>1551</v>
      </c>
      <c r="G421" s="2" t="s">
        <v>1552</v>
      </c>
      <c r="H421" s="2" t="s">
        <v>1553</v>
      </c>
      <c r="I421" s="2" t="s">
        <v>835</v>
      </c>
      <c r="J421" s="2" t="s">
        <v>1171</v>
      </c>
      <c r="K421" s="2" t="s">
        <v>1554</v>
      </c>
      <c r="U421" s="2" t="s">
        <v>1555</v>
      </c>
      <c r="V421" s="4" t="str">
        <f t="shared" si="1"/>
        <v>Ivan Vukoje</v>
      </c>
      <c r="X421" s="5">
        <v>0.8962</v>
      </c>
      <c r="Z421" s="2" t="s">
        <v>70</v>
      </c>
      <c r="AA421" s="5"/>
      <c r="AB421" s="5"/>
      <c r="AC421" s="5"/>
      <c r="AD421" s="9"/>
      <c r="AE421" s="21" t="str">
        <f ca="1">IFERROR(__xludf.DUMMYFUNCTION("IFERROR(FILTER(Certificate!$B:$B, LOWER(Certificate!$A:$A)=LOWER(TRIM($V421)), (Certificate!$D:$D=""H"") + (Certificate!$D:$D=""HTO"")), """")"),"2023-AT-C133")</f>
        <v>2023-AT-C133</v>
      </c>
      <c r="AF421" s="7"/>
      <c r="AG421" s="7"/>
      <c r="AH421" s="8" t="str">
        <f ca="1">IFERROR(__xludf.DUMMYFUNCTION("IFERROR(FILTER(Certificate!$B:$B, LOWER(Certificate!$A:$A)=LOWER(TRIM($V421)), (Certificate!$D:$D=""TO"") + (Certificate!$D:$D=""HTO"")), """")"),"")</f>
        <v/>
      </c>
      <c r="AI421" s="7"/>
      <c r="AJ421" s="7"/>
      <c r="AK421" s="8" t="str">
        <f ca="1">IFERROR(__xludf.DUMMYFUNCTION("IFERROR(FILTER(Certificate!$B:$B, Certificate!$A:$A=TRIM($V421), Certificate!$D:$D=""D""), """")"),"")</f>
        <v/>
      </c>
      <c r="AL421" s="2"/>
    </row>
    <row r="422" spans="1:38" ht="13" x14ac:dyDescent="0.15">
      <c r="A422" s="2">
        <v>413</v>
      </c>
      <c r="B422" s="3">
        <v>44949</v>
      </c>
      <c r="C422" s="2" t="s">
        <v>1511</v>
      </c>
      <c r="D422" s="2" t="s">
        <v>1512</v>
      </c>
      <c r="E422" s="2" t="s">
        <v>355</v>
      </c>
      <c r="F422" s="2" t="s">
        <v>1556</v>
      </c>
      <c r="G422" s="2" t="s">
        <v>1557</v>
      </c>
      <c r="H422" s="2" t="s">
        <v>1558</v>
      </c>
      <c r="I422" s="2" t="s">
        <v>835</v>
      </c>
      <c r="J422" s="2" t="s">
        <v>1171</v>
      </c>
      <c r="K422" s="2" t="s">
        <v>33</v>
      </c>
      <c r="M422" s="2" t="s">
        <v>1559</v>
      </c>
      <c r="U422" s="2" t="s">
        <v>1081</v>
      </c>
      <c r="V422" s="4" t="str">
        <f t="shared" si="1"/>
        <v>Jo Hendrickx</v>
      </c>
      <c r="X422" s="5">
        <v>0.94910000000000005</v>
      </c>
      <c r="Z422" s="2" t="s">
        <v>70</v>
      </c>
      <c r="AA422" s="5"/>
      <c r="AB422" s="5"/>
      <c r="AC422" s="5"/>
      <c r="AD422" s="9"/>
      <c r="AE422" s="21" t="str">
        <f ca="1">IFERROR(__xludf.DUMMYFUNCTION("IFERROR(FILTER(Certificate!$B:$B, LOWER(Certificate!$A:$A)=LOWER(TRIM($V422)), (Certificate!$D:$D=""H"") + (Certificate!$D:$D=""HTO"")), """")"),"2023-AT-C132")</f>
        <v>2023-AT-C132</v>
      </c>
      <c r="AF422" s="7"/>
      <c r="AG422" s="7"/>
      <c r="AH422" s="8" t="str">
        <f ca="1">IFERROR(__xludf.DUMMYFUNCTION("IFERROR(FILTER(Certificate!$B:$B, LOWER(Certificate!$A:$A)=LOWER(TRIM($V422)), (Certificate!$D:$D=""TO"") + (Certificate!$D:$D=""HTO"")), """")"),"")</f>
        <v/>
      </c>
      <c r="AI422" s="7"/>
      <c r="AJ422" s="7"/>
      <c r="AK422" s="8" t="str">
        <f ca="1">IFERROR(__xludf.DUMMYFUNCTION("IFERROR(FILTER(Certificate!$B:$B, Certificate!$A:$A=TRIM($V422), Certificate!$D:$D=""D""), """")"),"")</f>
        <v/>
      </c>
      <c r="AL422" s="2"/>
    </row>
    <row r="423" spans="1:38" ht="13" x14ac:dyDescent="0.15">
      <c r="A423" s="2">
        <v>414</v>
      </c>
      <c r="B423" s="3">
        <v>44949</v>
      </c>
      <c r="C423" s="2" t="s">
        <v>1511</v>
      </c>
      <c r="D423" s="2" t="s">
        <v>1512</v>
      </c>
      <c r="E423" s="2" t="s">
        <v>355</v>
      </c>
      <c r="F423" s="2" t="s">
        <v>1560</v>
      </c>
      <c r="G423" s="2" t="s">
        <v>1561</v>
      </c>
      <c r="H423" s="2" t="s">
        <v>1562</v>
      </c>
      <c r="I423" s="2" t="s">
        <v>835</v>
      </c>
      <c r="J423" s="2" t="s">
        <v>1171</v>
      </c>
      <c r="K423" s="2" t="s">
        <v>1563</v>
      </c>
      <c r="V423" s="4" t="str">
        <f t="shared" si="1"/>
        <v>Julius Majaliwa</v>
      </c>
      <c r="X423" s="5">
        <v>0.58489999999999998</v>
      </c>
      <c r="Y423" s="5">
        <v>0.8679</v>
      </c>
      <c r="Z423" s="2" t="s">
        <v>70</v>
      </c>
      <c r="AA423" s="5"/>
      <c r="AB423" s="5"/>
      <c r="AC423" s="5"/>
      <c r="AD423" s="9"/>
      <c r="AE423" s="21" t="str">
        <f ca="1">IFERROR(__xludf.DUMMYFUNCTION("IFERROR(FILTER(Certificate!$B:$B, LOWER(Certificate!$A:$A)=LOWER(TRIM($V423)), (Certificate!$D:$D=""H"") + (Certificate!$D:$D=""HTO"")), """")"),"2023-AT-C134")</f>
        <v>2023-AT-C134</v>
      </c>
      <c r="AF423" s="7"/>
      <c r="AG423" s="7"/>
      <c r="AH423" s="8" t="str">
        <f ca="1">IFERROR(__xludf.DUMMYFUNCTION("IFERROR(FILTER(Certificate!$B:$B, LOWER(Certificate!$A:$A)=LOWER(TRIM($V423)), (Certificate!$D:$D=""TO"") + (Certificate!$D:$D=""HTO"")), """")"),"")</f>
        <v/>
      </c>
      <c r="AI423" s="7"/>
      <c r="AJ423" s="7"/>
      <c r="AK423" s="8" t="str">
        <f ca="1">IFERROR(__xludf.DUMMYFUNCTION("IFERROR(FILTER(Certificate!$B:$B, Certificate!$A:$A=TRIM($V423), Certificate!$D:$D=""D""), """")"),"")</f>
        <v/>
      </c>
      <c r="AL423" s="2"/>
    </row>
    <row r="424" spans="1:38" ht="13" x14ac:dyDescent="0.15">
      <c r="A424" s="2">
        <v>415</v>
      </c>
      <c r="B424" s="3">
        <v>44949</v>
      </c>
      <c r="C424" s="2" t="s">
        <v>1511</v>
      </c>
      <c r="D424" s="2" t="s">
        <v>1512</v>
      </c>
      <c r="E424" s="2" t="s">
        <v>355</v>
      </c>
      <c r="F424" s="2" t="s">
        <v>1564</v>
      </c>
      <c r="G424" s="2" t="s">
        <v>1565</v>
      </c>
      <c r="H424" s="2" t="s">
        <v>1566</v>
      </c>
      <c r="I424" s="2" t="s">
        <v>835</v>
      </c>
      <c r="J424" s="2" t="s">
        <v>1171</v>
      </c>
      <c r="K424" s="2" t="s">
        <v>13</v>
      </c>
      <c r="V424" s="4" t="str">
        <f t="shared" si="1"/>
        <v>Monique Beijer</v>
      </c>
      <c r="X424" s="5">
        <v>0.88300000000000001</v>
      </c>
      <c r="Z424" s="2" t="s">
        <v>70</v>
      </c>
      <c r="AA424" s="5"/>
      <c r="AB424" s="5"/>
      <c r="AC424" s="5"/>
      <c r="AD424" s="9"/>
      <c r="AE424" s="21" t="str">
        <f ca="1">IFERROR(__xludf.DUMMYFUNCTION("IFERROR(FILTER(Certificate!$B:$B, LOWER(Certificate!$A:$A)=LOWER(TRIM($V424)), (Certificate!$D:$D=""H"") + (Certificate!$D:$D=""HTO"")), """")"),"2023-AT-C139")</f>
        <v>2023-AT-C139</v>
      </c>
      <c r="AF424" s="7"/>
      <c r="AG424" s="7"/>
      <c r="AH424" s="8" t="str">
        <f ca="1">IFERROR(__xludf.DUMMYFUNCTION("IFERROR(FILTER(Certificate!$B:$B, LOWER(Certificate!$A:$A)=LOWER(TRIM($V424)), (Certificate!$D:$D=""TO"") + (Certificate!$D:$D=""HTO"")), """")"),"")</f>
        <v/>
      </c>
      <c r="AI424" s="7"/>
      <c r="AJ424" s="7"/>
      <c r="AK424" s="8" t="str">
        <f ca="1">IFERROR(__xludf.DUMMYFUNCTION("IFERROR(FILTER(Certificate!$B:$B, Certificate!$A:$A=TRIM($V424), Certificate!$D:$D=""D""), """")"),"")</f>
        <v/>
      </c>
      <c r="AL424" s="2"/>
    </row>
    <row r="425" spans="1:38" ht="13" x14ac:dyDescent="0.15">
      <c r="A425" s="2">
        <v>416</v>
      </c>
      <c r="B425" s="3">
        <v>44949</v>
      </c>
      <c r="C425" s="2" t="s">
        <v>1511</v>
      </c>
      <c r="D425" s="2" t="s">
        <v>1512</v>
      </c>
      <c r="E425" s="2" t="s">
        <v>355</v>
      </c>
      <c r="F425" s="2" t="s">
        <v>958</v>
      </c>
      <c r="G425" s="2" t="s">
        <v>1567</v>
      </c>
      <c r="H425" s="2" t="s">
        <v>1355</v>
      </c>
      <c r="I425" s="2" t="s">
        <v>835</v>
      </c>
      <c r="J425" s="2" t="s">
        <v>1171</v>
      </c>
      <c r="K425" s="2" t="s">
        <v>1</v>
      </c>
      <c r="R425" s="2" t="s">
        <v>1065</v>
      </c>
      <c r="U425" s="2" t="s">
        <v>1568</v>
      </c>
      <c r="V425" s="4" t="str">
        <f t="shared" si="1"/>
        <v>Mustafa Sogut</v>
      </c>
      <c r="Z425" s="2" t="s">
        <v>180</v>
      </c>
      <c r="AA425" s="5"/>
      <c r="AB425" s="5"/>
      <c r="AC425" s="5"/>
      <c r="AD425" s="7"/>
      <c r="AE425" s="21" t="str">
        <f ca="1">IFERROR(__xludf.DUMMYFUNCTION("IFERROR(FILTER(Certificate!$B:$B, LOWER(Certificate!$A:$A)=LOWER(TRIM($V425)), (Certificate!$D:$D=""H"") + (Certificate!$D:$D=""HTO"")), """")"),"")</f>
        <v/>
      </c>
      <c r="AF425" s="7"/>
      <c r="AG425" s="7"/>
      <c r="AH425" s="8" t="str">
        <f ca="1">IFERROR(__xludf.DUMMYFUNCTION("IFERROR(FILTER(Certificate!$B:$B, LOWER(Certificate!$A:$A)=LOWER(TRIM($V425)), (Certificate!$D:$D=""TO"") + (Certificate!$D:$D=""HTO"")), """")"),"")</f>
        <v/>
      </c>
      <c r="AI425" s="7"/>
      <c r="AJ425" s="7"/>
      <c r="AK425" s="8" t="str">
        <f ca="1">IFERROR(__xludf.DUMMYFUNCTION("IFERROR(FILTER(Certificate!$B:$B, Certificate!$A:$A=TRIM($V425), Certificate!$D:$D=""D""), """")"),"")</f>
        <v/>
      </c>
      <c r="AL425" s="2"/>
    </row>
    <row r="426" spans="1:38" ht="13" x14ac:dyDescent="0.15">
      <c r="A426" s="2">
        <v>417</v>
      </c>
      <c r="B426" s="3">
        <v>44949</v>
      </c>
      <c r="C426" s="2" t="s">
        <v>1511</v>
      </c>
      <c r="D426" s="2" t="s">
        <v>1512</v>
      </c>
      <c r="E426" s="2" t="s">
        <v>355</v>
      </c>
      <c r="F426" s="2" t="s">
        <v>1569</v>
      </c>
      <c r="G426" s="2" t="s">
        <v>1570</v>
      </c>
      <c r="H426" s="2" t="s">
        <v>1571</v>
      </c>
      <c r="I426" s="2" t="s">
        <v>835</v>
      </c>
      <c r="J426" s="2" t="s">
        <v>1171</v>
      </c>
      <c r="K426" s="2" t="s">
        <v>25</v>
      </c>
      <c r="S426" s="2" t="s">
        <v>1065</v>
      </c>
      <c r="U426" s="2" t="s">
        <v>1572</v>
      </c>
      <c r="V426" s="4" t="str">
        <f t="shared" si="1"/>
        <v>Nikolaos Sofianopoulos</v>
      </c>
      <c r="Z426" s="2" t="s">
        <v>180</v>
      </c>
      <c r="AA426" s="5"/>
      <c r="AB426" s="5"/>
      <c r="AC426" s="5"/>
      <c r="AD426" s="7"/>
      <c r="AE426" s="21" t="str">
        <f ca="1">IFERROR(__xludf.DUMMYFUNCTION("IFERROR(FILTER(Certificate!$B:$B, LOWER(Certificate!$A:$A)=LOWER(TRIM($V426)), (Certificate!$D:$D=""H"") + (Certificate!$D:$D=""HTO"")), """")"),"")</f>
        <v/>
      </c>
      <c r="AF426" s="7"/>
      <c r="AG426" s="7"/>
      <c r="AH426" s="8" t="str">
        <f ca="1">IFERROR(__xludf.DUMMYFUNCTION("IFERROR(FILTER(Certificate!$B:$B, LOWER(Certificate!$A:$A)=LOWER(TRIM($V426)), (Certificate!$D:$D=""TO"") + (Certificate!$D:$D=""HTO"")), """")"),"")</f>
        <v/>
      </c>
      <c r="AI426" s="7"/>
      <c r="AJ426" s="7"/>
      <c r="AK426" s="8" t="str">
        <f ca="1">IFERROR(__xludf.DUMMYFUNCTION("IFERROR(FILTER(Certificate!$B:$B, Certificate!$A:$A=TRIM($V426), Certificate!$D:$D=""D""), """")"),"")</f>
        <v/>
      </c>
      <c r="AL426" s="2"/>
    </row>
    <row r="427" spans="1:38" ht="13" x14ac:dyDescent="0.15">
      <c r="A427" s="2">
        <v>418</v>
      </c>
      <c r="B427" s="3">
        <v>44949</v>
      </c>
      <c r="C427" s="2" t="s">
        <v>1511</v>
      </c>
      <c r="D427" s="2" t="s">
        <v>1512</v>
      </c>
      <c r="E427" s="2" t="s">
        <v>355</v>
      </c>
      <c r="F427" s="2" t="s">
        <v>1569</v>
      </c>
      <c r="G427" s="2" t="s">
        <v>1573</v>
      </c>
      <c r="H427" s="2" t="s">
        <v>1574</v>
      </c>
      <c r="I427" s="2" t="s">
        <v>835</v>
      </c>
      <c r="J427" s="2" t="s">
        <v>1171</v>
      </c>
      <c r="K427" s="2" t="s">
        <v>25</v>
      </c>
      <c r="U427" s="2" t="s">
        <v>1081</v>
      </c>
      <c r="V427" s="4" t="str">
        <f t="shared" si="1"/>
        <v>Nikolaos Bakaris</v>
      </c>
      <c r="Z427" s="2" t="s">
        <v>180</v>
      </c>
      <c r="AA427" s="5"/>
      <c r="AB427" s="5"/>
      <c r="AC427" s="5"/>
      <c r="AD427" s="7"/>
      <c r="AE427" s="21" t="str">
        <f ca="1">IFERROR(__xludf.DUMMYFUNCTION("IFERROR(FILTER(Certificate!$B:$B, LOWER(Certificate!$A:$A)=LOWER(TRIM($V427)), (Certificate!$D:$D=""H"") + (Certificate!$D:$D=""HTO"")), """")"),"")</f>
        <v/>
      </c>
      <c r="AF427" s="7"/>
      <c r="AG427" s="7"/>
      <c r="AH427" s="8" t="str">
        <f ca="1">IFERROR(__xludf.DUMMYFUNCTION("IFERROR(FILTER(Certificate!$B:$B, LOWER(Certificate!$A:$A)=LOWER(TRIM($V427)), (Certificate!$D:$D=""TO"") + (Certificate!$D:$D=""HTO"")), """")"),"")</f>
        <v/>
      </c>
      <c r="AI427" s="7"/>
      <c r="AJ427" s="7"/>
      <c r="AK427" s="8" t="str">
        <f ca="1">IFERROR(__xludf.DUMMYFUNCTION("IFERROR(FILTER(Certificate!$B:$B, Certificate!$A:$A=TRIM($V427), Certificate!$D:$D=""D""), """")"),"")</f>
        <v/>
      </c>
      <c r="AL427" s="2"/>
    </row>
    <row r="428" spans="1:38" ht="13" x14ac:dyDescent="0.15">
      <c r="A428" s="2">
        <v>419</v>
      </c>
      <c r="B428" s="3">
        <v>44949</v>
      </c>
      <c r="C428" s="2" t="s">
        <v>1511</v>
      </c>
      <c r="D428" s="2" t="s">
        <v>1512</v>
      </c>
      <c r="E428" s="2" t="s">
        <v>355</v>
      </c>
      <c r="F428" s="2" t="s">
        <v>1575</v>
      </c>
      <c r="G428" s="2" t="s">
        <v>1576</v>
      </c>
      <c r="H428" s="2" t="s">
        <v>1577</v>
      </c>
      <c r="I428" s="2" t="s">
        <v>835</v>
      </c>
      <c r="J428" s="2" t="s">
        <v>1171</v>
      </c>
      <c r="K428" s="2" t="s">
        <v>33</v>
      </c>
      <c r="M428" s="2" t="s">
        <v>1578</v>
      </c>
      <c r="U428" s="2" t="s">
        <v>1081</v>
      </c>
      <c r="V428" s="4" t="str">
        <f t="shared" si="1"/>
        <v>Paola Oliver-Serret</v>
      </c>
      <c r="X428" s="5">
        <v>0.89059999999999995</v>
      </c>
      <c r="Z428" s="2" t="s">
        <v>70</v>
      </c>
      <c r="AA428" s="5"/>
      <c r="AB428" s="5"/>
      <c r="AC428" s="5"/>
      <c r="AD428" s="9"/>
      <c r="AE428" s="21" t="str">
        <f ca="1">IFERROR(__xludf.DUMMYFUNCTION("IFERROR(FILTER(Certificate!$B:$B, LOWER(Certificate!$A:$A)=LOWER(TRIM($V428)), (Certificate!$D:$D=""H"") + (Certificate!$D:$D=""HTO"")), """")"),"2023-AT-C125")</f>
        <v>2023-AT-C125</v>
      </c>
      <c r="AF428" s="7"/>
      <c r="AG428" s="7"/>
      <c r="AH428" s="8" t="str">
        <f ca="1">IFERROR(__xludf.DUMMYFUNCTION("IFERROR(FILTER(Certificate!$B:$B, LOWER(Certificate!$A:$A)=LOWER(TRIM($V428)), (Certificate!$D:$D=""TO"") + (Certificate!$D:$D=""HTO"")), """")"),"")</f>
        <v/>
      </c>
      <c r="AI428" s="7"/>
      <c r="AJ428" s="7"/>
      <c r="AK428" s="8" t="str">
        <f ca="1">IFERROR(__xludf.DUMMYFUNCTION("IFERROR(FILTER(Certificate!$B:$B, Certificate!$A:$A=TRIM($V428), Certificate!$D:$D=""D""), """")"),"")</f>
        <v/>
      </c>
      <c r="AL428" s="2"/>
    </row>
    <row r="429" spans="1:38" ht="13" x14ac:dyDescent="0.15">
      <c r="A429" s="2">
        <v>420</v>
      </c>
      <c r="B429" s="3">
        <v>44949</v>
      </c>
      <c r="C429" s="2" t="s">
        <v>1511</v>
      </c>
      <c r="D429" s="2" t="s">
        <v>1512</v>
      </c>
      <c r="E429" s="2" t="s">
        <v>355</v>
      </c>
      <c r="F429" s="2" t="s">
        <v>1579</v>
      </c>
      <c r="G429" s="2" t="s">
        <v>1580</v>
      </c>
      <c r="H429" s="2" t="s">
        <v>1581</v>
      </c>
      <c r="I429" s="2" t="s">
        <v>835</v>
      </c>
      <c r="J429" s="2" t="s">
        <v>1171</v>
      </c>
      <c r="K429" s="2" t="s">
        <v>1582</v>
      </c>
      <c r="V429" s="4" t="str">
        <f t="shared" si="1"/>
        <v>Rocco Bonomo</v>
      </c>
      <c r="X429" s="5">
        <v>0.93020000000000003</v>
      </c>
      <c r="Z429" s="2" t="s">
        <v>70</v>
      </c>
      <c r="AA429" s="5"/>
      <c r="AB429" s="5"/>
      <c r="AC429" s="5"/>
      <c r="AD429" s="9"/>
      <c r="AE429" s="21" t="str">
        <f ca="1">IFERROR(__xludf.DUMMYFUNCTION("IFERROR(FILTER(Certificate!$B:$B, LOWER(Certificate!$A:$A)=LOWER(TRIM($V429)), (Certificate!$D:$D=""H"") + (Certificate!$D:$D=""HTO"")), """")"),"2023-AT-C138")</f>
        <v>2023-AT-C138</v>
      </c>
      <c r="AF429" s="7"/>
      <c r="AG429" s="7"/>
      <c r="AH429" s="8" t="str">
        <f ca="1">IFERROR(__xludf.DUMMYFUNCTION("IFERROR(FILTER(Certificate!$B:$B, LOWER(Certificate!$A:$A)=LOWER(TRIM($V429)), (Certificate!$D:$D=""TO"") + (Certificate!$D:$D=""HTO"")), """")"),"")</f>
        <v/>
      </c>
      <c r="AI429" s="7"/>
      <c r="AJ429" s="7"/>
      <c r="AK429" s="8" t="str">
        <f ca="1">IFERROR(__xludf.DUMMYFUNCTION("IFERROR(FILTER(Certificate!$B:$B, Certificate!$A:$A=TRIM($V429), Certificate!$D:$D=""D""), """")"),"")</f>
        <v/>
      </c>
      <c r="AL429" s="2"/>
    </row>
    <row r="430" spans="1:38" ht="13" x14ac:dyDescent="0.15">
      <c r="A430" s="2">
        <v>421</v>
      </c>
      <c r="B430" s="3">
        <v>44949</v>
      </c>
      <c r="C430" s="2" t="s">
        <v>1511</v>
      </c>
      <c r="D430" s="2" t="s">
        <v>1512</v>
      </c>
      <c r="E430" s="2" t="s">
        <v>355</v>
      </c>
      <c r="F430" s="2" t="s">
        <v>1583</v>
      </c>
      <c r="G430" s="2" t="s">
        <v>1584</v>
      </c>
      <c r="H430" s="2" t="s">
        <v>1585</v>
      </c>
      <c r="I430" s="2" t="s">
        <v>835</v>
      </c>
      <c r="J430" s="2" t="s">
        <v>1171</v>
      </c>
      <c r="K430" s="2" t="s">
        <v>13</v>
      </c>
      <c r="U430" s="2" t="s">
        <v>1586</v>
      </c>
      <c r="V430" s="4" t="str">
        <f t="shared" si="1"/>
        <v>Sander Verschuren</v>
      </c>
      <c r="X430" s="5">
        <v>0.8075</v>
      </c>
      <c r="Y430" s="5">
        <v>0.95279999999999998</v>
      </c>
      <c r="Z430" s="2" t="s">
        <v>70</v>
      </c>
      <c r="AA430" s="5"/>
      <c r="AB430" s="5"/>
      <c r="AC430" s="5"/>
      <c r="AD430" s="9"/>
      <c r="AE430" s="21" t="str">
        <f ca="1">IFERROR(__xludf.DUMMYFUNCTION("IFERROR(FILTER(Certificate!$B:$B, LOWER(Certificate!$A:$A)=LOWER(TRIM($V430)), (Certificate!$D:$D=""H"") + (Certificate!$D:$D=""HTO"")), """")"),"2023-AT-C137")</f>
        <v>2023-AT-C137</v>
      </c>
      <c r="AF430" s="7"/>
      <c r="AG430" s="7"/>
      <c r="AH430" s="8" t="str">
        <f ca="1">IFERROR(__xludf.DUMMYFUNCTION("IFERROR(FILTER(Certificate!$B:$B, LOWER(Certificate!$A:$A)=LOWER(TRIM($V430)), (Certificate!$D:$D=""TO"") + (Certificate!$D:$D=""HTO"")), """")"),"")</f>
        <v/>
      </c>
      <c r="AI430" s="7"/>
      <c r="AJ430" s="7"/>
      <c r="AK430" s="8" t="str">
        <f ca="1">IFERROR(__xludf.DUMMYFUNCTION("IFERROR(FILTER(Certificate!$B:$B, Certificate!$A:$A=TRIM($V430), Certificate!$D:$D=""D""), """")"),"")</f>
        <v/>
      </c>
      <c r="AL430" s="2"/>
    </row>
    <row r="431" spans="1:38" ht="13" x14ac:dyDescent="0.15">
      <c r="A431" s="2">
        <v>422</v>
      </c>
      <c r="B431" s="3">
        <v>44949</v>
      </c>
      <c r="C431" s="2" t="s">
        <v>1511</v>
      </c>
      <c r="D431" s="2" t="s">
        <v>1512</v>
      </c>
      <c r="E431" s="2" t="s">
        <v>355</v>
      </c>
      <c r="F431" s="2" t="s">
        <v>1587</v>
      </c>
      <c r="G431" s="2" t="s">
        <v>1588</v>
      </c>
      <c r="H431" s="2" t="s">
        <v>1589</v>
      </c>
      <c r="I431" s="2" t="s">
        <v>835</v>
      </c>
      <c r="J431" s="2" t="s">
        <v>1171</v>
      </c>
      <c r="K431" s="2" t="s">
        <v>25</v>
      </c>
      <c r="S431" s="2" t="s">
        <v>1065</v>
      </c>
      <c r="U431" s="2" t="s">
        <v>1590</v>
      </c>
      <c r="V431" s="4" t="str">
        <f t="shared" si="1"/>
        <v>Sotiris Milonas</v>
      </c>
      <c r="X431" s="5">
        <v>0.94340000000000002</v>
      </c>
      <c r="Z431" s="2" t="s">
        <v>70</v>
      </c>
      <c r="AA431" s="5"/>
      <c r="AB431" s="5"/>
      <c r="AC431" s="5"/>
      <c r="AD431" s="9"/>
      <c r="AE431" s="21" t="str">
        <f ca="1">IFERROR(__xludf.DUMMYFUNCTION("IFERROR(FILTER(Certificate!$B:$B, LOWER(Certificate!$A:$A)=LOWER(TRIM($V431)), (Certificate!$D:$D=""H"") + (Certificate!$D:$D=""HTO"")), """")"),"2023-AT-C128")</f>
        <v>2023-AT-C128</v>
      </c>
      <c r="AF431" s="7"/>
      <c r="AG431" s="7"/>
      <c r="AH431" s="8" t="str">
        <f ca="1">IFERROR(__xludf.DUMMYFUNCTION("IFERROR(FILTER(Certificate!$B:$B, LOWER(Certificate!$A:$A)=LOWER(TRIM($V431)), (Certificate!$D:$D=""TO"") + (Certificate!$D:$D=""HTO"")), """")"),"")</f>
        <v/>
      </c>
      <c r="AI431" s="7"/>
      <c r="AJ431" s="7"/>
      <c r="AK431" s="8" t="str">
        <f ca="1">IFERROR(__xludf.DUMMYFUNCTION("IFERROR(FILTER(Certificate!$B:$B, Certificate!$A:$A=TRIM($V431), Certificate!$D:$D=""D""), """")"),"")</f>
        <v/>
      </c>
      <c r="AL431" s="2"/>
    </row>
    <row r="432" spans="1:38" ht="13" x14ac:dyDescent="0.15">
      <c r="A432" s="2">
        <v>423</v>
      </c>
      <c r="B432" s="3">
        <v>44949</v>
      </c>
      <c r="C432" s="2" t="s">
        <v>1511</v>
      </c>
      <c r="D432" s="2" t="s">
        <v>1512</v>
      </c>
      <c r="E432" s="2" t="s">
        <v>355</v>
      </c>
      <c r="F432" s="2" t="s">
        <v>1591</v>
      </c>
      <c r="G432" s="2" t="s">
        <v>1592</v>
      </c>
      <c r="H432" s="2" t="s">
        <v>1593</v>
      </c>
      <c r="I432" s="2" t="s">
        <v>835</v>
      </c>
      <c r="J432" s="2" t="s">
        <v>1171</v>
      </c>
      <c r="K432" s="2" t="s">
        <v>42</v>
      </c>
      <c r="U432" s="2" t="s">
        <v>1081</v>
      </c>
      <c r="V432" s="4" t="str">
        <f t="shared" si="1"/>
        <v>Spyros Rayias</v>
      </c>
      <c r="X432" s="5">
        <v>0.88300000000000001</v>
      </c>
      <c r="Z432" s="2" t="s">
        <v>70</v>
      </c>
      <c r="AA432" s="5"/>
      <c r="AB432" s="5"/>
      <c r="AC432" s="5"/>
      <c r="AD432" s="9"/>
      <c r="AE432" s="21" t="str">
        <f ca="1">IFERROR(__xludf.DUMMYFUNCTION("IFERROR(FILTER(Certificate!$B:$B, LOWER(Certificate!$A:$A)=LOWER(TRIM($V432)), (Certificate!$D:$D=""H"") + (Certificate!$D:$D=""HTO"")), """")"),"2023-AT-C130")</f>
        <v>2023-AT-C130</v>
      </c>
      <c r="AF432" s="7"/>
      <c r="AG432" s="7"/>
      <c r="AH432" s="8" t="str">
        <f ca="1">IFERROR(__xludf.DUMMYFUNCTION("IFERROR(FILTER(Certificate!$B:$B, LOWER(Certificate!$A:$A)=LOWER(TRIM($V432)), (Certificate!$D:$D=""TO"") + (Certificate!$D:$D=""HTO"")), """")"),"")</f>
        <v/>
      </c>
      <c r="AI432" s="7"/>
      <c r="AJ432" s="7"/>
      <c r="AK432" s="8" t="str">
        <f ca="1">IFERROR(__xludf.DUMMYFUNCTION("IFERROR(FILTER(Certificate!$B:$B, Certificate!$A:$A=TRIM($V432), Certificate!$D:$D=""D""), """")"),"")</f>
        <v/>
      </c>
      <c r="AL432" s="2"/>
    </row>
    <row r="433" spans="1:38" ht="13" x14ac:dyDescent="0.15">
      <c r="A433" s="2">
        <v>424</v>
      </c>
      <c r="B433" s="3">
        <v>44949</v>
      </c>
      <c r="C433" s="2" t="s">
        <v>1511</v>
      </c>
      <c r="D433" s="2" t="s">
        <v>1512</v>
      </c>
      <c r="E433" s="2" t="s">
        <v>355</v>
      </c>
      <c r="F433" s="2" t="s">
        <v>1594</v>
      </c>
      <c r="G433" s="2" t="s">
        <v>1595</v>
      </c>
      <c r="H433" s="2" t="s">
        <v>1596</v>
      </c>
      <c r="I433" s="2" t="s">
        <v>835</v>
      </c>
      <c r="J433" s="2" t="s">
        <v>1171</v>
      </c>
      <c r="K433" s="2" t="s">
        <v>24</v>
      </c>
      <c r="R433" s="2" t="s">
        <v>1065</v>
      </c>
      <c r="U433" s="2" t="s">
        <v>1597</v>
      </c>
      <c r="V433" s="4" t="str">
        <f t="shared" si="1"/>
        <v>Teresa Schlüter</v>
      </c>
      <c r="Z433" s="2" t="s">
        <v>180</v>
      </c>
      <c r="AA433" s="5"/>
      <c r="AB433" s="5"/>
      <c r="AC433" s="5"/>
      <c r="AD433" s="7"/>
      <c r="AE433" s="21" t="str">
        <f ca="1">IFERROR(__xludf.DUMMYFUNCTION("IFERROR(FILTER(Certificate!$B:$B, LOWER(Certificate!$A:$A)=LOWER(TRIM($V433)), (Certificate!$D:$D=""H"") + (Certificate!$D:$D=""HTO"")), """")"),"")</f>
        <v/>
      </c>
      <c r="AF433" s="7"/>
      <c r="AG433" s="7"/>
      <c r="AH433" s="8" t="str">
        <f ca="1">IFERROR(__xludf.DUMMYFUNCTION("IFERROR(FILTER(Certificate!$B:$B, LOWER(Certificate!$A:$A)=LOWER(TRIM($V433)), (Certificate!$D:$D=""TO"") + (Certificate!$D:$D=""HTO"")), """")"),"")</f>
        <v/>
      </c>
      <c r="AI433" s="7"/>
      <c r="AJ433" s="7"/>
      <c r="AK433" s="8" t="str">
        <f ca="1">IFERROR(__xludf.DUMMYFUNCTION("IFERROR(FILTER(Certificate!$B:$B, Certificate!$A:$A=TRIM($V433), Certificate!$D:$D=""D""), """")"),"")</f>
        <v/>
      </c>
      <c r="AL433" s="2"/>
    </row>
    <row r="434" spans="1:38" ht="13" x14ac:dyDescent="0.15">
      <c r="A434" s="2">
        <v>425</v>
      </c>
      <c r="B434" s="3">
        <v>44949</v>
      </c>
      <c r="C434" s="2" t="s">
        <v>1511</v>
      </c>
      <c r="D434" s="2" t="s">
        <v>1512</v>
      </c>
      <c r="E434" s="2" t="s">
        <v>355</v>
      </c>
      <c r="F434" s="2" t="s">
        <v>1598</v>
      </c>
      <c r="G434" s="2" t="s">
        <v>1599</v>
      </c>
      <c r="H434" s="2" t="s">
        <v>273</v>
      </c>
      <c r="I434" s="2" t="s">
        <v>835</v>
      </c>
      <c r="J434" s="2" t="s">
        <v>1171</v>
      </c>
      <c r="K434" s="2" t="s">
        <v>274</v>
      </c>
      <c r="U434" s="2" t="s">
        <v>1600</v>
      </c>
      <c r="V434" s="4" t="str">
        <f t="shared" si="1"/>
        <v>Tina Hedi Zakonjšek</v>
      </c>
      <c r="Z434" s="2" t="s">
        <v>180</v>
      </c>
      <c r="AA434" s="5"/>
      <c r="AB434" s="5"/>
      <c r="AC434" s="5"/>
      <c r="AD434" s="7"/>
      <c r="AE434" s="21" t="str">
        <f ca="1">IFERROR(__xludf.DUMMYFUNCTION("IFERROR(FILTER(Certificate!$B:$B, LOWER(Certificate!$A:$A)=LOWER(TRIM($V434)), (Certificate!$D:$D=""H"") + (Certificate!$D:$D=""HTO"")), """")"),"")</f>
        <v/>
      </c>
      <c r="AF434" s="7"/>
      <c r="AG434" s="7"/>
      <c r="AH434" s="8" t="str">
        <f ca="1">IFERROR(__xludf.DUMMYFUNCTION("IFERROR(FILTER(Certificate!$B:$B, LOWER(Certificate!$A:$A)=LOWER(TRIM($V434)), (Certificate!$D:$D=""TO"") + (Certificate!$D:$D=""HTO"")), """")"),"")</f>
        <v/>
      </c>
      <c r="AI434" s="7"/>
      <c r="AJ434" s="7"/>
      <c r="AK434" s="8" t="str">
        <f ca="1">IFERROR(__xludf.DUMMYFUNCTION("IFERROR(FILTER(Certificate!$B:$B, Certificate!$A:$A=TRIM($V434), Certificate!$D:$D=""D""), """")"),"")</f>
        <v/>
      </c>
      <c r="AL434" s="2"/>
    </row>
    <row r="435" spans="1:38" ht="13" x14ac:dyDescent="0.15">
      <c r="A435" s="2">
        <v>426</v>
      </c>
      <c r="B435" s="3">
        <v>44949</v>
      </c>
      <c r="C435" s="2" t="s">
        <v>1511</v>
      </c>
      <c r="D435" s="2" t="s">
        <v>1512</v>
      </c>
      <c r="E435" s="2" t="s">
        <v>355</v>
      </c>
      <c r="F435" s="2" t="s">
        <v>1601</v>
      </c>
      <c r="G435" s="2" t="s">
        <v>1602</v>
      </c>
      <c r="H435" s="2" t="s">
        <v>1603</v>
      </c>
      <c r="I435" s="2" t="s">
        <v>1604</v>
      </c>
      <c r="J435" s="2" t="s">
        <v>1171</v>
      </c>
      <c r="K435" s="2" t="s">
        <v>3395</v>
      </c>
      <c r="U435" s="2" t="s">
        <v>1605</v>
      </c>
      <c r="V435" s="4" t="str">
        <f t="shared" si="1"/>
        <v>Hugh Felton</v>
      </c>
      <c r="Z435" s="2" t="s">
        <v>180</v>
      </c>
      <c r="AA435" s="5"/>
      <c r="AB435" s="5"/>
      <c r="AC435" s="5"/>
      <c r="AD435" s="7"/>
      <c r="AE435" s="21" t="str">
        <f ca="1">IFERROR(__xludf.DUMMYFUNCTION("IFERROR(FILTER(Certificate!$B:$B, LOWER(Certificate!$A:$A)=LOWER(TRIM($V435)), (Certificate!$D:$D=""H"") + (Certificate!$D:$D=""HTO"")), """")"),"")</f>
        <v/>
      </c>
      <c r="AF435" s="7"/>
      <c r="AG435" s="7"/>
      <c r="AH435" s="8" t="str">
        <f ca="1">IFERROR(__xludf.DUMMYFUNCTION("IFERROR(FILTER(Certificate!$B:$B, LOWER(Certificate!$A:$A)=LOWER(TRIM($V435)), (Certificate!$D:$D=""TO"") + (Certificate!$D:$D=""HTO"")), """")"),"")</f>
        <v/>
      </c>
      <c r="AI435" s="7"/>
      <c r="AJ435" s="7"/>
      <c r="AK435" s="8" t="str">
        <f ca="1">IFERROR(__xludf.DUMMYFUNCTION("IFERROR(FILTER(Certificate!$B:$B, Certificate!$A:$A=TRIM($V435), Certificate!$D:$D=""D""), """")"),"")</f>
        <v/>
      </c>
      <c r="AL435" s="2"/>
    </row>
    <row r="436" spans="1:38" ht="13" x14ac:dyDescent="0.15">
      <c r="A436" s="2">
        <v>427</v>
      </c>
      <c r="B436" s="3">
        <v>44949</v>
      </c>
      <c r="C436" s="2" t="s">
        <v>1511</v>
      </c>
      <c r="D436" s="2" t="s">
        <v>1512</v>
      </c>
      <c r="E436" s="2" t="s">
        <v>355</v>
      </c>
      <c r="F436" s="2" t="s">
        <v>1167</v>
      </c>
      <c r="G436" s="2" t="s">
        <v>1168</v>
      </c>
      <c r="H436" s="2" t="s">
        <v>1169</v>
      </c>
      <c r="I436" s="2" t="s">
        <v>1606</v>
      </c>
      <c r="J436" s="2" t="s">
        <v>1171</v>
      </c>
      <c r="K436" s="2" t="s">
        <v>3395</v>
      </c>
      <c r="U436" s="2" t="s">
        <v>1607</v>
      </c>
      <c r="V436" s="4" t="str">
        <f t="shared" si="1"/>
        <v>Chris Thompson</v>
      </c>
      <c r="Z436" s="2" t="s">
        <v>180</v>
      </c>
      <c r="AA436" s="5"/>
      <c r="AB436" s="5"/>
      <c r="AC436" s="5"/>
      <c r="AD436" s="9"/>
      <c r="AE436" s="21" t="str">
        <f ca="1">IFERROR(__xludf.DUMMYFUNCTION("IFERROR(FILTER(Certificate!$B:$B, LOWER(Certificate!$A:$A)=LOWER(TRIM($V436)), (Certificate!$D:$D=""H"") + (Certificate!$D:$D=""HTO"")), """")"),"2022-AT-C044")</f>
        <v>2022-AT-C044</v>
      </c>
      <c r="AF436" s="7"/>
      <c r="AG436" s="7"/>
      <c r="AH436" s="8" t="str">
        <f ca="1">IFERROR(__xludf.DUMMYFUNCTION("IFERROR(FILTER(Certificate!$B:$B, LOWER(Certificate!$A:$A)=LOWER(TRIM($V436)), (Certificate!$D:$D=""TO"") + (Certificate!$D:$D=""HTO"")), """")"),"")</f>
        <v/>
      </c>
      <c r="AI436" s="7"/>
      <c r="AJ436" s="7"/>
      <c r="AK436" s="8" t="str">
        <f ca="1">IFERROR(__xludf.DUMMYFUNCTION("IFERROR(FILTER(Certificate!$B:$B, Certificate!$A:$A=TRIM($V436), Certificate!$D:$D=""D""), """")"),"")</f>
        <v/>
      </c>
      <c r="AL436" s="2"/>
    </row>
    <row r="437" spans="1:38" ht="13" x14ac:dyDescent="0.15">
      <c r="B437" s="3">
        <v>44949</v>
      </c>
      <c r="C437" s="2" t="s">
        <v>1511</v>
      </c>
      <c r="D437" s="2" t="s">
        <v>1512</v>
      </c>
      <c r="E437" s="2" t="s">
        <v>355</v>
      </c>
      <c r="F437" s="2" t="s">
        <v>1608</v>
      </c>
      <c r="G437" s="2" t="s">
        <v>1609</v>
      </c>
      <c r="J437" s="2" t="s">
        <v>1171</v>
      </c>
      <c r="V437" s="4" t="str">
        <f t="shared" si="1"/>
        <v>Rahm Garas</v>
      </c>
      <c r="X437" s="5">
        <v>0.92449999999999999</v>
      </c>
      <c r="Z437" s="2" t="s">
        <v>70</v>
      </c>
      <c r="AA437" s="5"/>
      <c r="AB437" s="5"/>
      <c r="AC437" s="5"/>
      <c r="AD437" s="9"/>
      <c r="AE437" s="21" t="str">
        <f ca="1">IFERROR(__xludf.DUMMYFUNCTION("IFERROR(FILTER(Certificate!$B:$B, LOWER(Certificate!$A:$A)=LOWER(TRIM($V437)), (Certificate!$D:$D=""H"") + (Certificate!$D:$D=""HTO"")), """")"),"2023-AT-C123")</f>
        <v>2023-AT-C123</v>
      </c>
      <c r="AF437" s="7"/>
      <c r="AG437" s="7"/>
      <c r="AH437" s="8" t="str">
        <f ca="1">IFERROR(__xludf.DUMMYFUNCTION("IFERROR(FILTER(Certificate!$B:$B, LOWER(Certificate!$A:$A)=LOWER(TRIM($V437)), (Certificate!$D:$D=""TO"") + (Certificate!$D:$D=""HTO"")), """")"),"")</f>
        <v/>
      </c>
      <c r="AI437" s="7"/>
      <c r="AJ437" s="7"/>
      <c r="AK437" s="8" t="str">
        <f ca="1">IFERROR(__xludf.DUMMYFUNCTION("IFERROR(FILTER(Certificate!$B:$B, Certificate!$A:$A=TRIM($V437), Certificate!$D:$D=""D""), """")"),"")</f>
        <v/>
      </c>
      <c r="AL437" s="2"/>
    </row>
    <row r="438" spans="1:38" ht="13" x14ac:dyDescent="0.15">
      <c r="A438" s="2">
        <v>428</v>
      </c>
      <c r="B438" s="3">
        <v>45007</v>
      </c>
      <c r="C438" s="2" t="s">
        <v>1610</v>
      </c>
      <c r="D438" s="2" t="s">
        <v>1611</v>
      </c>
      <c r="E438" s="2" t="s">
        <v>771</v>
      </c>
      <c r="F438" s="2" t="s">
        <v>1612</v>
      </c>
      <c r="G438" s="2" t="s">
        <v>1613</v>
      </c>
      <c r="H438" s="2" t="s">
        <v>1614</v>
      </c>
      <c r="I438" s="2" t="s">
        <v>835</v>
      </c>
      <c r="J438" s="2" t="s">
        <v>293</v>
      </c>
      <c r="K438" s="2" t="s">
        <v>6</v>
      </c>
      <c r="V438" s="4" t="str">
        <f t="shared" si="1"/>
        <v>Lina Chen</v>
      </c>
      <c r="X438" s="5">
        <v>0.87739999999999996</v>
      </c>
      <c r="Z438" s="2" t="s">
        <v>70</v>
      </c>
      <c r="AA438" s="5">
        <v>0.95</v>
      </c>
      <c r="AB438" s="5"/>
      <c r="AC438" s="5"/>
      <c r="AD438" s="7" t="s">
        <v>102</v>
      </c>
      <c r="AE438" s="23" t="str">
        <f ca="1">IFERROR(__xludf.DUMMYFUNCTION("IFERROR(FILTER(Certificate!$B:$B, LOWER(Certificate!$A:$A)=LOWER(TRIM($V438)), (Certificate!$D:$D=""H"") + (Certificate!$D:$D=""HTO"")), """")"),"2023-AT-C179")</f>
        <v>2023-AT-C179</v>
      </c>
      <c r="AF438" s="7"/>
      <c r="AG438" s="9"/>
      <c r="AH438" s="8" t="str">
        <f ca="1">IFERROR(__xludf.DUMMYFUNCTION("IFERROR(FILTER(Certificate!$B:$B, LOWER(Certificate!$A:$A)=LOWER(TRIM($V438)), (Certificate!$D:$D=""TO"") + (Certificate!$D:$D=""HTO"")), """")"),"2023-AT-C152")</f>
        <v>2023-AT-C152</v>
      </c>
      <c r="AI438" s="7"/>
      <c r="AJ438" s="7"/>
      <c r="AK438" s="8" t="str">
        <f ca="1">IFERROR(__xludf.DUMMYFUNCTION("IFERROR(FILTER(Certificate!$B:$B, Certificate!$A:$A=TRIM($V438), Certificate!$D:$D=""D""), """")"),"")</f>
        <v/>
      </c>
      <c r="AL438" s="2"/>
    </row>
    <row r="439" spans="1:38" ht="13" x14ac:dyDescent="0.15">
      <c r="A439" s="2">
        <v>429</v>
      </c>
      <c r="B439" s="3">
        <v>45007</v>
      </c>
      <c r="C439" s="2" t="s">
        <v>1610</v>
      </c>
      <c r="D439" s="2" t="s">
        <v>1611</v>
      </c>
      <c r="E439" s="2" t="s">
        <v>771</v>
      </c>
      <c r="F439" s="2" t="s">
        <v>1615</v>
      </c>
      <c r="G439" s="2" t="s">
        <v>1616</v>
      </c>
      <c r="H439" s="2" t="s">
        <v>1617</v>
      </c>
      <c r="I439" s="2" t="s">
        <v>835</v>
      </c>
      <c r="J439" s="2" t="s">
        <v>293</v>
      </c>
      <c r="K439" s="2" t="s">
        <v>6</v>
      </c>
      <c r="V439" s="4" t="str">
        <f t="shared" si="1"/>
        <v>Haibing ZHANG</v>
      </c>
      <c r="X439" s="5">
        <v>0.89249999999999996</v>
      </c>
      <c r="Z439" s="2" t="s">
        <v>70</v>
      </c>
      <c r="AA439" s="5"/>
      <c r="AB439" s="5"/>
      <c r="AC439" s="5"/>
      <c r="AD439" s="9"/>
      <c r="AE439" s="21" t="str">
        <f ca="1">IFERROR(__xludf.DUMMYFUNCTION("IFERROR(FILTER(Certificate!$B:$B, LOWER(Certificate!$A:$A)=LOWER(TRIM($V439)), (Certificate!$D:$D=""H"") + (Certificate!$D:$D=""HTO"")), """")"),"2023-AT-C115")</f>
        <v>2023-AT-C115</v>
      </c>
      <c r="AF439" s="7"/>
      <c r="AG439" s="7"/>
      <c r="AH439" s="8" t="str">
        <f ca="1">IFERROR(__xludf.DUMMYFUNCTION("IFERROR(FILTER(Certificate!$B:$B, LOWER(Certificate!$A:$A)=LOWER(TRIM($V439)), (Certificate!$D:$D=""TO"") + (Certificate!$D:$D=""HTO"")), """")"),"2023-AT-C145")</f>
        <v>2023-AT-C145</v>
      </c>
      <c r="AI439" s="7"/>
      <c r="AJ439" s="7"/>
      <c r="AK439" s="8" t="str">
        <f ca="1">IFERROR(__xludf.DUMMYFUNCTION("IFERROR(FILTER(Certificate!$B:$B, Certificate!$A:$A=TRIM($V439), Certificate!$D:$D=""D""), """")"),"")</f>
        <v/>
      </c>
      <c r="AL439" s="2"/>
    </row>
    <row r="440" spans="1:38" ht="13" x14ac:dyDescent="0.15">
      <c r="A440" s="2">
        <v>430</v>
      </c>
      <c r="B440" s="3">
        <v>45007</v>
      </c>
      <c r="C440" s="2" t="s">
        <v>1610</v>
      </c>
      <c r="D440" s="2" t="s">
        <v>1611</v>
      </c>
      <c r="E440" s="2" t="s">
        <v>771</v>
      </c>
      <c r="F440" s="2" t="s">
        <v>1618</v>
      </c>
      <c r="G440" s="2" t="s">
        <v>1619</v>
      </c>
      <c r="H440" s="2" t="s">
        <v>1620</v>
      </c>
      <c r="I440" s="2" t="s">
        <v>835</v>
      </c>
      <c r="J440" s="2" t="s">
        <v>101</v>
      </c>
      <c r="K440" s="2" t="s">
        <v>7</v>
      </c>
      <c r="V440" s="4" t="str">
        <f t="shared" si="1"/>
        <v>Rafidah Subhan</v>
      </c>
      <c r="X440" s="5">
        <v>0.86419999999999997</v>
      </c>
      <c r="Z440" s="2" t="s">
        <v>70</v>
      </c>
      <c r="AA440" s="5">
        <v>0.86670000000000003</v>
      </c>
      <c r="AB440" s="5"/>
      <c r="AC440" s="5"/>
      <c r="AD440" s="7" t="s">
        <v>102</v>
      </c>
      <c r="AE440" s="21" t="str">
        <f ca="1">IFERROR(__xludf.DUMMYFUNCTION("IFERROR(FILTER(Certificate!$B:$B, LOWER(Certificate!$A:$A)=LOWER(TRIM($V440)), (Certificate!$D:$D=""H"") + (Certificate!$D:$D=""HTO"")), """")"),"2023-AT-C183")</f>
        <v>2023-AT-C183</v>
      </c>
      <c r="AF440" s="7"/>
      <c r="AG440" s="7"/>
      <c r="AH440" s="8" t="str">
        <f ca="1">IFERROR(__xludf.DUMMYFUNCTION("IFERROR(FILTER(Certificate!$B:$B, LOWER(Certificate!$A:$A)=LOWER(TRIM($V440)), (Certificate!$D:$D=""TO"") + (Certificate!$D:$D=""HTO"")), """")"),"")</f>
        <v/>
      </c>
      <c r="AI440" s="7"/>
      <c r="AJ440" s="7"/>
      <c r="AK440" s="8" t="str">
        <f ca="1">IFERROR(__xludf.DUMMYFUNCTION("IFERROR(FILTER(Certificate!$B:$B, Certificate!$A:$A=TRIM($V440), Certificate!$D:$D=""D""), """")"),"")</f>
        <v/>
      </c>
      <c r="AL440" s="2"/>
    </row>
    <row r="441" spans="1:38" ht="13" x14ac:dyDescent="0.15">
      <c r="A441" s="2">
        <v>431</v>
      </c>
      <c r="B441" s="3">
        <v>45007</v>
      </c>
      <c r="C441" s="2" t="s">
        <v>1610</v>
      </c>
      <c r="D441" s="2" t="s">
        <v>1611</v>
      </c>
      <c r="E441" s="2" t="s">
        <v>771</v>
      </c>
      <c r="F441" s="2" t="s">
        <v>1621</v>
      </c>
      <c r="G441" s="2" t="s">
        <v>1622</v>
      </c>
      <c r="H441" s="2" t="s">
        <v>1623</v>
      </c>
      <c r="I441" s="2" t="s">
        <v>835</v>
      </c>
      <c r="J441" s="2" t="s">
        <v>101</v>
      </c>
      <c r="K441" s="2" t="s">
        <v>7</v>
      </c>
      <c r="V441" s="4" t="str">
        <f t="shared" si="1"/>
        <v>Kai Khim Aw</v>
      </c>
      <c r="X441" s="5">
        <v>0.74150000000000005</v>
      </c>
      <c r="Y441" s="5">
        <v>0.85089999999999999</v>
      </c>
      <c r="Z441" s="2" t="s">
        <v>70</v>
      </c>
      <c r="AA441" s="5">
        <v>0.8</v>
      </c>
      <c r="AB441" s="5"/>
      <c r="AC441" s="5"/>
      <c r="AD441" s="7" t="s">
        <v>102</v>
      </c>
      <c r="AE441" s="21" t="str">
        <f ca="1">IFERROR(__xludf.DUMMYFUNCTION("IFERROR(FILTER(Certificate!$B:$B, LOWER(Certificate!$A:$A)=LOWER(TRIM($V441)), (Certificate!$D:$D=""H"") + (Certificate!$D:$D=""HTO"")), """")"),"2023-AT-C177")</f>
        <v>2023-AT-C177</v>
      </c>
      <c r="AF441" s="7"/>
      <c r="AG441" s="7"/>
      <c r="AH441" s="8" t="str">
        <f ca="1">IFERROR(__xludf.DUMMYFUNCTION("IFERROR(FILTER(Certificate!$B:$B, LOWER(Certificate!$A:$A)=LOWER(TRIM($V441)), (Certificate!$D:$D=""TO"") + (Certificate!$D:$D=""HTO"")), """")"),"")</f>
        <v/>
      </c>
      <c r="AI441" s="7"/>
      <c r="AJ441" s="7"/>
      <c r="AK441" s="8" t="str">
        <f ca="1">IFERROR(__xludf.DUMMYFUNCTION("IFERROR(FILTER(Certificate!$B:$B, Certificate!$A:$A=TRIM($V441), Certificate!$D:$D=""D""), """")"),"")</f>
        <v/>
      </c>
      <c r="AL441" s="2"/>
    </row>
    <row r="442" spans="1:38" ht="13" x14ac:dyDescent="0.15">
      <c r="A442" s="2">
        <v>432</v>
      </c>
      <c r="B442" s="3">
        <v>45007</v>
      </c>
      <c r="C442" s="2" t="s">
        <v>1610</v>
      </c>
      <c r="D442" s="2" t="s">
        <v>1611</v>
      </c>
      <c r="E442" s="2" t="s">
        <v>771</v>
      </c>
      <c r="F442" s="2" t="s">
        <v>1624</v>
      </c>
      <c r="G442" s="2" t="s">
        <v>1625</v>
      </c>
      <c r="H442" s="2" t="s">
        <v>1626</v>
      </c>
      <c r="I442" s="2" t="s">
        <v>1627</v>
      </c>
      <c r="J442" s="2" t="s">
        <v>101</v>
      </c>
      <c r="K442" s="2" t="s">
        <v>27</v>
      </c>
      <c r="V442" s="4" t="str">
        <f t="shared" si="1"/>
        <v>Jung-Feng Cheng</v>
      </c>
      <c r="X442" s="5">
        <v>0.89810000000000001</v>
      </c>
      <c r="Z442" s="2" t="s">
        <v>70</v>
      </c>
      <c r="AA442" s="5">
        <v>0.91669999999999996</v>
      </c>
      <c r="AB442" s="5">
        <v>0.85</v>
      </c>
      <c r="AC442" s="5"/>
      <c r="AD442" s="7" t="s">
        <v>102</v>
      </c>
      <c r="AE442" s="23" t="str">
        <f ca="1">IFERROR(__xludf.DUMMYFUNCTION("IFERROR(FILTER(Certificate!$B:$B, LOWER(Certificate!$A:$A)=LOWER(TRIM($V442)), (Certificate!$D:$D=""H"") + (Certificate!$D:$D=""HTO"")), """")"),"2023-AT-C186")</f>
        <v>2023-AT-C186</v>
      </c>
      <c r="AF442" s="7"/>
      <c r="AG442" s="7" t="s">
        <v>103</v>
      </c>
      <c r="AH442" s="8" t="str">
        <f ca="1">IFERROR(__xludf.DUMMYFUNCTION("IFERROR(FILTER(Certificate!$B:$B, LOWER(Certificate!$A:$A)=LOWER(TRIM($V442)), (Certificate!$D:$D=""TO"") + (Certificate!$D:$D=""HTO"")), """")"),"2023-AT-C147")</f>
        <v>2023-AT-C147</v>
      </c>
      <c r="AI442" s="7"/>
      <c r="AJ442" s="7"/>
      <c r="AK442" s="8" t="str">
        <f ca="1">IFERROR(__xludf.DUMMYFUNCTION("IFERROR(FILTER(Certificate!$B:$B, Certificate!$A:$A=TRIM($V442), Certificate!$D:$D=""D""), """")"),"")</f>
        <v/>
      </c>
      <c r="AL442" s="2"/>
    </row>
    <row r="443" spans="1:38" ht="13" x14ac:dyDescent="0.15">
      <c r="A443" s="2">
        <v>433</v>
      </c>
      <c r="B443" s="3">
        <v>45007</v>
      </c>
      <c r="C443" s="2" t="s">
        <v>1610</v>
      </c>
      <c r="D443" s="2" t="s">
        <v>1611</v>
      </c>
      <c r="E443" s="2" t="s">
        <v>771</v>
      </c>
      <c r="F443" s="2" t="s">
        <v>1628</v>
      </c>
      <c r="G443" s="2" t="s">
        <v>1629</v>
      </c>
      <c r="H443" s="2" t="s">
        <v>1630</v>
      </c>
      <c r="I443" s="2" t="s">
        <v>835</v>
      </c>
      <c r="J443" s="2" t="s">
        <v>101</v>
      </c>
      <c r="K443" s="2" t="s">
        <v>5</v>
      </c>
      <c r="V443" s="4" t="str">
        <f t="shared" si="1"/>
        <v>Siti Salmah binti Abu Bakar</v>
      </c>
      <c r="X443" s="5">
        <v>0.87360000000000004</v>
      </c>
      <c r="Z443" s="2" t="s">
        <v>70</v>
      </c>
      <c r="AA443" s="5">
        <v>0.91669999999999996</v>
      </c>
      <c r="AB443" s="5"/>
      <c r="AC443" s="5"/>
      <c r="AD443" s="7" t="s">
        <v>102</v>
      </c>
      <c r="AE443" s="21" t="str">
        <f ca="1">IFERROR(__xludf.DUMMYFUNCTION("IFERROR(FILTER(Certificate!$B:$B, LOWER(Certificate!$A:$A)=LOWER(TRIM($V443)), (Certificate!$D:$D=""H"") + (Certificate!$D:$D=""HTO"")), """")"),"2023-AT-C171")</f>
        <v>2023-AT-C171</v>
      </c>
      <c r="AF443" s="7"/>
      <c r="AG443" s="7"/>
      <c r="AH443" s="8" t="str">
        <f ca="1">IFERROR(__xludf.DUMMYFUNCTION("IFERROR(FILTER(Certificate!$B:$B, LOWER(Certificate!$A:$A)=LOWER(TRIM($V443)), (Certificate!$D:$D=""TO"") + (Certificate!$D:$D=""HTO"")), """")"),"")</f>
        <v/>
      </c>
      <c r="AI443" s="7"/>
      <c r="AJ443" s="7"/>
      <c r="AK443" s="8" t="str">
        <f ca="1">IFERROR(__xludf.DUMMYFUNCTION("IFERROR(FILTER(Certificate!$B:$B, Certificate!$A:$A=TRIM($V443), Certificate!$D:$D=""D""), """")"),"")</f>
        <v/>
      </c>
      <c r="AL443" s="2"/>
    </row>
    <row r="444" spans="1:38" ht="13" x14ac:dyDescent="0.15">
      <c r="A444" s="2">
        <v>434</v>
      </c>
      <c r="B444" s="3">
        <v>45007</v>
      </c>
      <c r="C444" s="2" t="s">
        <v>1610</v>
      </c>
      <c r="D444" s="2" t="s">
        <v>1611</v>
      </c>
      <c r="E444" s="2" t="s">
        <v>771</v>
      </c>
      <c r="F444" s="2" t="s">
        <v>1631</v>
      </c>
      <c r="H444" s="2" t="s">
        <v>1632</v>
      </c>
      <c r="I444" s="2" t="s">
        <v>835</v>
      </c>
      <c r="J444" s="2" t="s">
        <v>101</v>
      </c>
      <c r="K444" s="2" t="s">
        <v>5</v>
      </c>
      <c r="V444" s="4" t="str">
        <f t="shared" si="1"/>
        <v xml:space="preserve">MOHD SHAUKI MOHD GHAZALI </v>
      </c>
      <c r="X444" s="5">
        <v>0.76419999999999999</v>
      </c>
      <c r="Y444" s="5">
        <v>0.86419999999999997</v>
      </c>
      <c r="Z444" s="2" t="s">
        <v>70</v>
      </c>
      <c r="AA444" s="5">
        <v>0.83330000000000004</v>
      </c>
      <c r="AB444" s="5"/>
      <c r="AC444" s="5"/>
      <c r="AD444" s="7" t="s">
        <v>102</v>
      </c>
      <c r="AE444" s="21" t="str">
        <f ca="1">IFERROR(__xludf.DUMMYFUNCTION("IFERROR(FILTER(Certificate!$B:$B, LOWER(Certificate!$A:$A)=LOWER(TRIM($V444)), (Certificate!$D:$D=""H"") + (Certificate!$D:$D=""HTO"")), """")"),"2023-AT-C182")</f>
        <v>2023-AT-C182</v>
      </c>
      <c r="AF444" s="7"/>
      <c r="AG444" s="7"/>
      <c r="AH444" s="8" t="str">
        <f ca="1">IFERROR(__xludf.DUMMYFUNCTION("IFERROR(FILTER(Certificate!$B:$B, LOWER(Certificate!$A:$A)=LOWER(TRIM($V444)), (Certificate!$D:$D=""TO"") + (Certificate!$D:$D=""HTO"")), """")"),"")</f>
        <v/>
      </c>
      <c r="AI444" s="7"/>
      <c r="AJ444" s="7"/>
      <c r="AK444" s="8" t="str">
        <f ca="1">IFERROR(__xludf.DUMMYFUNCTION("IFERROR(FILTER(Certificate!$B:$B, Certificate!$A:$A=TRIM($V444), Certificate!$D:$D=""D""), """")"),"")</f>
        <v/>
      </c>
      <c r="AL444" s="2"/>
    </row>
    <row r="445" spans="1:38" ht="13" x14ac:dyDescent="0.15">
      <c r="A445" s="2">
        <v>435</v>
      </c>
      <c r="B445" s="3">
        <v>45007</v>
      </c>
      <c r="C445" s="2" t="s">
        <v>1610</v>
      </c>
      <c r="D445" s="2" t="s">
        <v>1611</v>
      </c>
      <c r="E445" s="2" t="s">
        <v>771</v>
      </c>
      <c r="F445" s="2" t="s">
        <v>1633</v>
      </c>
      <c r="G445" s="2" t="s">
        <v>1634</v>
      </c>
      <c r="H445" s="2" t="s">
        <v>1635</v>
      </c>
      <c r="I445" s="2" t="s">
        <v>1636</v>
      </c>
      <c r="J445" s="2" t="s">
        <v>1637</v>
      </c>
      <c r="K445" s="2" t="s">
        <v>8</v>
      </c>
      <c r="V445" s="4" t="str">
        <f t="shared" si="1"/>
        <v>Masaru Takayama</v>
      </c>
      <c r="X445" s="5">
        <v>0.92449999999999999</v>
      </c>
      <c r="Z445" s="2" t="s">
        <v>70</v>
      </c>
      <c r="AA445" s="5">
        <v>0.88329999999999997</v>
      </c>
      <c r="AB445" s="5"/>
      <c r="AC445" s="5"/>
      <c r="AD445" s="7" t="s">
        <v>102</v>
      </c>
      <c r="AE445" s="23" t="str">
        <f ca="1">IFERROR(__xludf.DUMMYFUNCTION("IFERROR(FILTER(Certificate!$B:$B, LOWER(Certificate!$A:$A)=LOWER(TRIM($V445)), (Certificate!$D:$D=""H"") + (Certificate!$D:$D=""HTO"")), """")"),"2023-AT-C168")</f>
        <v>2023-AT-C168</v>
      </c>
      <c r="AF445" s="7"/>
      <c r="AG445" s="9"/>
      <c r="AH445" s="8" t="str">
        <f ca="1">IFERROR(__xludf.DUMMYFUNCTION("IFERROR(FILTER(Certificate!$B:$B, LOWER(Certificate!$A:$A)=LOWER(TRIM($V445)), (Certificate!$D:$D=""TO"") + (Certificate!$D:$D=""HTO"")), """")"),"2023-AT-C146")</f>
        <v>2023-AT-C146</v>
      </c>
      <c r="AI445" s="7"/>
      <c r="AJ445" s="7"/>
      <c r="AK445" s="8" t="str">
        <f ca="1">IFERROR(__xludf.DUMMYFUNCTION("IFERROR(FILTER(Certificate!$B:$B, Certificate!$A:$A=TRIM($V445), Certificate!$D:$D=""D""), """")"),"")</f>
        <v/>
      </c>
      <c r="AL445" s="2"/>
    </row>
    <row r="446" spans="1:38" ht="13" x14ac:dyDescent="0.15">
      <c r="A446" s="2">
        <v>436</v>
      </c>
      <c r="B446" s="3">
        <v>45007</v>
      </c>
      <c r="C446" s="2" t="s">
        <v>1610</v>
      </c>
      <c r="D446" s="2" t="s">
        <v>1611</v>
      </c>
      <c r="E446" s="2" t="s">
        <v>771</v>
      </c>
      <c r="F446" s="2" t="s">
        <v>1638</v>
      </c>
      <c r="G446" s="2" t="s">
        <v>1639</v>
      </c>
      <c r="H446" s="2" t="s">
        <v>1640</v>
      </c>
      <c r="I446" s="2" t="s">
        <v>835</v>
      </c>
      <c r="J446" s="2" t="s">
        <v>101</v>
      </c>
      <c r="K446" s="2" t="s">
        <v>3102</v>
      </c>
      <c r="V446" s="4" t="str">
        <f t="shared" si="1"/>
        <v>leekyung kang</v>
      </c>
      <c r="X446" s="5">
        <v>0.8075</v>
      </c>
      <c r="Y446" s="5">
        <v>0.83579999999999999</v>
      </c>
      <c r="Z446" s="2" t="s">
        <v>180</v>
      </c>
      <c r="AA446" s="5"/>
      <c r="AB446" s="5"/>
      <c r="AC446" s="5"/>
      <c r="AD446" s="7"/>
      <c r="AE446" s="21" t="str">
        <f ca="1">IFERROR(__xludf.DUMMYFUNCTION("IFERROR(FILTER(Certificate!$B:$B, LOWER(Certificate!$A:$A)=LOWER(TRIM($V446)), (Certificate!$D:$D=""H"") + (Certificate!$D:$D=""HTO"")), """")"),"")</f>
        <v/>
      </c>
      <c r="AF446" s="7"/>
      <c r="AG446" s="7"/>
      <c r="AH446" s="8" t="str">
        <f ca="1">IFERROR(__xludf.DUMMYFUNCTION("IFERROR(FILTER(Certificate!$B:$B, LOWER(Certificate!$A:$A)=LOWER(TRIM($V446)), (Certificate!$D:$D=""TO"") + (Certificate!$D:$D=""HTO"")), """")"),"")</f>
        <v/>
      </c>
      <c r="AI446" s="7"/>
      <c r="AJ446" s="7"/>
      <c r="AK446" s="8" t="str">
        <f ca="1">IFERROR(__xludf.DUMMYFUNCTION("IFERROR(FILTER(Certificate!$B:$B, Certificate!$A:$A=TRIM($V446), Certificate!$D:$D=""D""), """")"),"")</f>
        <v/>
      </c>
      <c r="AL446" s="2"/>
    </row>
    <row r="447" spans="1:38" ht="13" x14ac:dyDescent="0.15">
      <c r="A447" s="2">
        <v>437</v>
      </c>
      <c r="B447" s="3">
        <v>45007</v>
      </c>
      <c r="C447" s="2" t="s">
        <v>1610</v>
      </c>
      <c r="D447" s="2" t="s">
        <v>1611</v>
      </c>
      <c r="E447" s="2" t="s">
        <v>771</v>
      </c>
      <c r="F447" s="2" t="s">
        <v>1641</v>
      </c>
      <c r="G447" s="2" t="s">
        <v>1642</v>
      </c>
      <c r="H447" s="2" t="s">
        <v>1643</v>
      </c>
      <c r="I447" s="2" t="s">
        <v>835</v>
      </c>
      <c r="J447" s="2" t="s">
        <v>101</v>
      </c>
      <c r="K447" s="2" t="s">
        <v>1644</v>
      </c>
      <c r="V447" s="4" t="str">
        <f t="shared" si="1"/>
        <v>Kimheak Seng</v>
      </c>
      <c r="X447" s="5">
        <v>0.76039999999999996</v>
      </c>
      <c r="Y447" s="5">
        <v>0.77359999999999995</v>
      </c>
      <c r="Z447" s="2" t="s">
        <v>180</v>
      </c>
      <c r="AA447" s="5"/>
      <c r="AB447" s="5"/>
      <c r="AC447" s="5"/>
      <c r="AD447" s="7"/>
      <c r="AE447" s="21" t="str">
        <f ca="1">IFERROR(__xludf.DUMMYFUNCTION("IFERROR(FILTER(Certificate!$B:$B, LOWER(Certificate!$A:$A)=LOWER(TRIM($V447)), (Certificate!$D:$D=""H"") + (Certificate!$D:$D=""HTO"")), """")"),"")</f>
        <v/>
      </c>
      <c r="AF447" s="7"/>
      <c r="AG447" s="7"/>
      <c r="AH447" s="8" t="str">
        <f ca="1">IFERROR(__xludf.DUMMYFUNCTION("IFERROR(FILTER(Certificate!$B:$B, LOWER(Certificate!$A:$A)=LOWER(TRIM($V447)), (Certificate!$D:$D=""TO"") + (Certificate!$D:$D=""HTO"")), """")"),"")</f>
        <v/>
      </c>
      <c r="AI447" s="7"/>
      <c r="AJ447" s="7"/>
      <c r="AK447" s="8" t="str">
        <f ca="1">IFERROR(__xludf.DUMMYFUNCTION("IFERROR(FILTER(Certificate!$B:$B, Certificate!$A:$A=TRIM($V447), Certificate!$D:$D=""D""), """")"),"")</f>
        <v/>
      </c>
      <c r="AL447" s="2"/>
    </row>
    <row r="448" spans="1:38" ht="13" x14ac:dyDescent="0.15">
      <c r="A448" s="2">
        <v>438</v>
      </c>
      <c r="B448" s="3">
        <v>45007</v>
      </c>
      <c r="C448" s="2" t="s">
        <v>1610</v>
      </c>
      <c r="D448" s="2" t="s">
        <v>1611</v>
      </c>
      <c r="E448" s="2" t="s">
        <v>771</v>
      </c>
      <c r="F448" s="2" t="s">
        <v>1645</v>
      </c>
      <c r="G448" s="2" t="s">
        <v>1646</v>
      </c>
      <c r="H448" s="2" t="s">
        <v>1647</v>
      </c>
      <c r="I448" s="2" t="s">
        <v>835</v>
      </c>
      <c r="J448" s="2" t="s">
        <v>101</v>
      </c>
      <c r="K448" s="2" t="s">
        <v>3102</v>
      </c>
      <c r="V448" s="4" t="str">
        <f t="shared" si="1"/>
        <v>Seung Hwan Seo</v>
      </c>
      <c r="X448" s="5">
        <v>0.8075</v>
      </c>
      <c r="Y448" s="5">
        <v>0.95279999999999998</v>
      </c>
      <c r="Z448" s="2" t="s">
        <v>70</v>
      </c>
      <c r="AA448" s="5">
        <v>0.86670000000000003</v>
      </c>
      <c r="AB448" s="5"/>
      <c r="AC448" s="5"/>
      <c r="AD448" s="7" t="s">
        <v>102</v>
      </c>
      <c r="AE448" s="21" t="str">
        <f ca="1">IFERROR(__xludf.DUMMYFUNCTION("IFERROR(FILTER(Certificate!$B:$B, LOWER(Certificate!$A:$A)=LOWER(TRIM($V448)), (Certificate!$D:$D=""H"") + (Certificate!$D:$D=""HTO"")), """")"),"2023-AT-C184")</f>
        <v>2023-AT-C184</v>
      </c>
      <c r="AF448" s="7"/>
      <c r="AG448" s="7"/>
      <c r="AH448" s="8" t="str">
        <f ca="1">IFERROR(__xludf.DUMMYFUNCTION("IFERROR(FILTER(Certificate!$B:$B, LOWER(Certificate!$A:$A)=LOWER(TRIM($V448)), (Certificate!$D:$D=""TO"") + (Certificate!$D:$D=""HTO"")), """")"),"")</f>
        <v/>
      </c>
      <c r="AI448" s="7"/>
      <c r="AJ448" s="7"/>
      <c r="AK448" s="8" t="str">
        <f ca="1">IFERROR(__xludf.DUMMYFUNCTION("IFERROR(FILTER(Certificate!$B:$B, Certificate!$A:$A=TRIM($V448), Certificate!$D:$D=""D""), """")"),"")</f>
        <v/>
      </c>
      <c r="AL448" s="2"/>
    </row>
    <row r="449" spans="1:38" ht="13" x14ac:dyDescent="0.15">
      <c r="A449" s="2">
        <v>439</v>
      </c>
      <c r="B449" s="3">
        <v>45007</v>
      </c>
      <c r="C449" s="2" t="s">
        <v>1610</v>
      </c>
      <c r="D449" s="2" t="s">
        <v>1611</v>
      </c>
      <c r="E449" s="2" t="s">
        <v>771</v>
      </c>
      <c r="F449" s="2" t="s">
        <v>1648</v>
      </c>
      <c r="G449" s="2" t="s">
        <v>132</v>
      </c>
      <c r="H449" s="2" t="s">
        <v>1649</v>
      </c>
      <c r="I449" s="2" t="s">
        <v>835</v>
      </c>
      <c r="J449" s="2" t="s">
        <v>101</v>
      </c>
      <c r="K449" s="2" t="s">
        <v>3102</v>
      </c>
      <c r="V449" s="4" t="str">
        <f t="shared" si="1"/>
        <v>Mi Hye Kim</v>
      </c>
      <c r="X449" s="5">
        <v>0.7792</v>
      </c>
      <c r="Y449" s="5">
        <v>0.86040000000000005</v>
      </c>
      <c r="Z449" s="2" t="s">
        <v>70</v>
      </c>
      <c r="AA449" s="5">
        <v>0.85</v>
      </c>
      <c r="AB449" s="5"/>
      <c r="AC449" s="5"/>
      <c r="AD449" s="7" t="s">
        <v>102</v>
      </c>
      <c r="AE449" s="21" t="str">
        <f ca="1">IFERROR(__xludf.DUMMYFUNCTION("IFERROR(FILTER(Certificate!$B:$B, LOWER(Certificate!$A:$A)=LOWER(TRIM($V449)), (Certificate!$D:$D=""H"") + (Certificate!$D:$D=""HTO"")), """")"),"2023-AT-C176")</f>
        <v>2023-AT-C176</v>
      </c>
      <c r="AF449" s="7"/>
      <c r="AG449" s="7"/>
      <c r="AH449" s="8" t="str">
        <f ca="1">IFERROR(__xludf.DUMMYFUNCTION("IFERROR(FILTER(Certificate!$B:$B, LOWER(Certificate!$A:$A)=LOWER(TRIM($V449)), (Certificate!$D:$D=""TO"") + (Certificate!$D:$D=""HTO"")), """")"),"")</f>
        <v/>
      </c>
      <c r="AI449" s="7"/>
      <c r="AJ449" s="7"/>
      <c r="AK449" s="8" t="str">
        <f ca="1">IFERROR(__xludf.DUMMYFUNCTION("IFERROR(FILTER(Certificate!$B:$B, Certificate!$A:$A=TRIM($V449), Certificate!$D:$D=""D""), """")"),"")</f>
        <v/>
      </c>
      <c r="AL449" s="2"/>
    </row>
    <row r="450" spans="1:38" ht="13" x14ac:dyDescent="0.15">
      <c r="A450" s="2">
        <v>440</v>
      </c>
      <c r="B450" s="3">
        <v>45007</v>
      </c>
      <c r="C450" s="2" t="s">
        <v>1610</v>
      </c>
      <c r="D450" s="2" t="s">
        <v>1611</v>
      </c>
      <c r="E450" s="2" t="s">
        <v>771</v>
      </c>
      <c r="F450" s="2" t="s">
        <v>1650</v>
      </c>
      <c r="G450" s="2" t="s">
        <v>1651</v>
      </c>
      <c r="H450" s="2" t="s">
        <v>1652</v>
      </c>
      <c r="I450" s="2" t="s">
        <v>835</v>
      </c>
      <c r="J450" s="2" t="s">
        <v>101</v>
      </c>
      <c r="K450" s="2" t="s">
        <v>3102</v>
      </c>
      <c r="V450" s="4" t="str">
        <f t="shared" si="1"/>
        <v>Da Yeon Choi</v>
      </c>
      <c r="X450" s="5">
        <v>0.85470000000000002</v>
      </c>
      <c r="Z450" s="2" t="s">
        <v>70</v>
      </c>
      <c r="AA450" s="5">
        <v>0.86670000000000003</v>
      </c>
      <c r="AB450" s="5"/>
      <c r="AC450" s="5"/>
      <c r="AD450" s="7" t="s">
        <v>102</v>
      </c>
      <c r="AE450" s="21" t="str">
        <f ca="1">IFERROR(__xludf.DUMMYFUNCTION("IFERROR(FILTER(Certificate!$B:$B, LOWER(Certificate!$A:$A)=LOWER(TRIM($V450)), (Certificate!$D:$D=""H"") + (Certificate!$D:$D=""HTO"")), """")"),"2023-AT-C178")</f>
        <v>2023-AT-C178</v>
      </c>
      <c r="AF450" s="7"/>
      <c r="AG450" s="7"/>
      <c r="AH450" s="8" t="str">
        <f ca="1">IFERROR(__xludf.DUMMYFUNCTION("IFERROR(FILTER(Certificate!$B:$B, LOWER(Certificate!$A:$A)=LOWER(TRIM($V450)), (Certificate!$D:$D=""TO"") + (Certificate!$D:$D=""HTO"")), """")"),"")</f>
        <v/>
      </c>
      <c r="AI450" s="7"/>
      <c r="AJ450" s="7"/>
      <c r="AK450" s="8" t="str">
        <f ca="1">IFERROR(__xludf.DUMMYFUNCTION("IFERROR(FILTER(Certificate!$B:$B, Certificate!$A:$A=TRIM($V450), Certificate!$D:$D=""D""), """")"),"")</f>
        <v/>
      </c>
      <c r="AL450" s="2"/>
    </row>
    <row r="451" spans="1:38" ht="13" x14ac:dyDescent="0.15">
      <c r="A451" s="2">
        <v>441</v>
      </c>
      <c r="B451" s="3">
        <v>45007</v>
      </c>
      <c r="C451" s="2" t="s">
        <v>1610</v>
      </c>
      <c r="D451" s="2" t="s">
        <v>1611</v>
      </c>
      <c r="E451" s="2" t="s">
        <v>771</v>
      </c>
      <c r="F451" s="2" t="s">
        <v>1653</v>
      </c>
      <c r="G451" s="2" t="s">
        <v>1654</v>
      </c>
      <c r="H451" s="2" t="s">
        <v>1655</v>
      </c>
      <c r="I451" s="2" t="s">
        <v>835</v>
      </c>
      <c r="J451" s="2" t="s">
        <v>1656</v>
      </c>
      <c r="K451" s="2" t="s">
        <v>3054</v>
      </c>
      <c r="V451" s="4" t="str">
        <f t="shared" si="1"/>
        <v>TRUONG NGUYEN BAO TRAM</v>
      </c>
      <c r="X451" s="5">
        <v>0.90749999999999997</v>
      </c>
      <c r="Z451" s="2" t="s">
        <v>70</v>
      </c>
      <c r="AA451" s="5">
        <v>0.95</v>
      </c>
      <c r="AB451" s="5"/>
      <c r="AC451" s="5"/>
      <c r="AD451" s="7" t="s">
        <v>102</v>
      </c>
      <c r="AE451" s="23" t="str">
        <f ca="1">IFERROR(__xludf.DUMMYFUNCTION("IFERROR(FILTER(Certificate!$B:$B, LOWER(Certificate!$A:$A)=LOWER(TRIM($V451)), (Certificate!$D:$D=""H"") + (Certificate!$D:$D=""HTO"")), """")"),"2023-AT-C175")</f>
        <v>2023-AT-C175</v>
      </c>
      <c r="AF451" s="7"/>
      <c r="AG451" s="9"/>
      <c r="AH451" s="8" t="str">
        <f ca="1">IFERROR(__xludf.DUMMYFUNCTION("IFERROR(FILTER(Certificate!$B:$B, LOWER(Certificate!$A:$A)=LOWER(TRIM($V451)), (Certificate!$D:$D=""TO"") + (Certificate!$D:$D=""HTO"")), """")"),"2023-AT-C148")</f>
        <v>2023-AT-C148</v>
      </c>
      <c r="AI451" s="7"/>
      <c r="AJ451" s="7"/>
      <c r="AK451" s="8" t="str">
        <f ca="1">IFERROR(__xludf.DUMMYFUNCTION("IFERROR(FILTER(Certificate!$B:$B, Certificate!$A:$A=TRIM($V451), Certificate!$D:$D=""D""), """")"),"")</f>
        <v/>
      </c>
      <c r="AL451" s="2"/>
    </row>
    <row r="452" spans="1:38" ht="13" x14ac:dyDescent="0.15">
      <c r="A452" s="2">
        <v>442</v>
      </c>
      <c r="B452" s="3">
        <v>45007</v>
      </c>
      <c r="C452" s="2" t="s">
        <v>1610</v>
      </c>
      <c r="D452" s="2" t="s">
        <v>1611</v>
      </c>
      <c r="E452" s="2" t="s">
        <v>771</v>
      </c>
      <c r="F452" s="2" t="s">
        <v>1657</v>
      </c>
      <c r="G452" s="2" t="s">
        <v>99</v>
      </c>
      <c r="H452" s="2" t="s">
        <v>1658</v>
      </c>
      <c r="I452" s="2" t="s">
        <v>1659</v>
      </c>
      <c r="J452" s="2" t="s">
        <v>1660</v>
      </c>
      <c r="K452" s="2" t="s">
        <v>3102</v>
      </c>
      <c r="V452" s="4" t="str">
        <f t="shared" si="1"/>
        <v>So Young Lee</v>
      </c>
      <c r="X452" s="5">
        <v>0.96599999999999997</v>
      </c>
      <c r="Z452" s="2" t="s">
        <v>70</v>
      </c>
      <c r="AA452" s="5">
        <v>0</v>
      </c>
      <c r="AB452" s="5"/>
      <c r="AC452" s="5"/>
      <c r="AD452" s="7" t="s">
        <v>71</v>
      </c>
      <c r="AE452" s="21" t="str">
        <f ca="1">IFERROR(__xludf.DUMMYFUNCTION("IFERROR(FILTER(Certificate!$B:$B, LOWER(Certificate!$A:$A)=LOWER(TRIM($V452)), (Certificate!$D:$D=""H"") + (Certificate!$D:$D=""HTO"")), """")"),"")</f>
        <v/>
      </c>
      <c r="AF452" s="7"/>
      <c r="AG452" s="7"/>
      <c r="AH452" s="8" t="str">
        <f ca="1">IFERROR(__xludf.DUMMYFUNCTION("IFERROR(FILTER(Certificate!$B:$B, LOWER(Certificate!$A:$A)=LOWER(TRIM($V452)), (Certificate!$D:$D=""TO"") + (Certificate!$D:$D=""HTO"")), """")"),"")</f>
        <v/>
      </c>
      <c r="AI452" s="7"/>
      <c r="AJ452" s="7"/>
      <c r="AK452" s="8" t="str">
        <f ca="1">IFERROR(__xludf.DUMMYFUNCTION("IFERROR(FILTER(Certificate!$B:$B, Certificate!$A:$A=TRIM($V452), Certificate!$D:$D=""D""), """")"),"")</f>
        <v/>
      </c>
      <c r="AL452" s="2"/>
    </row>
    <row r="453" spans="1:38" ht="13" x14ac:dyDescent="0.15">
      <c r="A453" s="2">
        <v>443</v>
      </c>
      <c r="B453" s="3">
        <v>45053</v>
      </c>
      <c r="C453" s="2" t="s">
        <v>1661</v>
      </c>
      <c r="D453" s="2" t="s">
        <v>1662</v>
      </c>
      <c r="E453" s="2" t="s">
        <v>771</v>
      </c>
      <c r="F453" s="2" t="s">
        <v>1551</v>
      </c>
      <c r="G453" s="2" t="s">
        <v>1663</v>
      </c>
      <c r="H453" s="2" t="s">
        <v>1664</v>
      </c>
      <c r="I453" s="2" t="s">
        <v>1665</v>
      </c>
      <c r="J453" s="2" t="s">
        <v>1666</v>
      </c>
      <c r="K453" s="2" t="s">
        <v>21</v>
      </c>
      <c r="V453" s="4" t="str">
        <f t="shared" si="1"/>
        <v>Ivan Cassar</v>
      </c>
      <c r="X453" s="5">
        <v>0.93020000000000003</v>
      </c>
      <c r="Z453" s="2" t="s">
        <v>70</v>
      </c>
      <c r="AA453" s="5">
        <v>0.98329999999999995</v>
      </c>
      <c r="AB453" s="5">
        <v>0.99329999999999996</v>
      </c>
      <c r="AC453" s="5"/>
      <c r="AD453" s="7" t="s">
        <v>102</v>
      </c>
      <c r="AE453" s="23" t="str">
        <f ca="1">IFERROR(__xludf.DUMMYFUNCTION("IFERROR(FILTER(Certificate!$B:$B, LOWER(Certificate!$A:$A)=LOWER(TRIM($V453)), (Certificate!$D:$D=""H"") + (Certificate!$D:$D=""HTO"")), """")"),"2023-AT-C173")</f>
        <v>2023-AT-C173</v>
      </c>
      <c r="AF453" s="7"/>
      <c r="AG453" s="7" t="s">
        <v>103</v>
      </c>
      <c r="AH453" s="8" t="str">
        <f ca="1">IFERROR(__xludf.DUMMYFUNCTION("IFERROR(FILTER(Certificate!$B:$B, LOWER(Certificate!$A:$A)=LOWER(TRIM($V453)), (Certificate!$D:$D=""TO"") + (Certificate!$D:$D=""HTO"")), """")"),"2023-AT-C149")</f>
        <v>2023-AT-C149</v>
      </c>
      <c r="AI453" s="7"/>
      <c r="AJ453" s="7"/>
      <c r="AK453" s="8" t="str">
        <f ca="1">IFERROR(__xludf.DUMMYFUNCTION("IFERROR(FILTER(Certificate!$B:$B, Certificate!$A:$A=TRIM($V453), Certificate!$D:$D=""D""), """")"),"")</f>
        <v/>
      </c>
      <c r="AL453" s="2"/>
    </row>
    <row r="454" spans="1:38" ht="13" x14ac:dyDescent="0.15">
      <c r="A454" s="2">
        <v>444</v>
      </c>
      <c r="B454" s="3">
        <v>45053</v>
      </c>
      <c r="C454" s="2" t="s">
        <v>1661</v>
      </c>
      <c r="D454" s="2" t="s">
        <v>1662</v>
      </c>
      <c r="E454" s="2" t="s">
        <v>771</v>
      </c>
      <c r="F454" s="2" t="s">
        <v>1667</v>
      </c>
      <c r="G454" s="2" t="s">
        <v>1668</v>
      </c>
      <c r="H454" s="2" t="s">
        <v>1669</v>
      </c>
      <c r="I454" s="2" t="s">
        <v>1670</v>
      </c>
      <c r="J454" s="2" t="s">
        <v>1666</v>
      </c>
      <c r="K454" s="2" t="s">
        <v>21</v>
      </c>
      <c r="V454" s="4" t="str">
        <f t="shared" si="1"/>
        <v>Federico Fiorentino</v>
      </c>
      <c r="X454" s="5">
        <v>0.95279999999999998</v>
      </c>
      <c r="Z454" s="2" t="s">
        <v>70</v>
      </c>
      <c r="AA454" s="5">
        <v>0.88329999999999997</v>
      </c>
      <c r="AB454" s="5">
        <v>0.96</v>
      </c>
      <c r="AC454" s="5"/>
      <c r="AD454" s="7" t="s">
        <v>102</v>
      </c>
      <c r="AE454" s="21" t="str">
        <f ca="1">IFERROR(__xludf.DUMMYFUNCTION("IFERROR(FILTER(Certificate!$B:$B, LOWER(Certificate!$A:$A)=LOWER(TRIM($V454)), (Certificate!$D:$D=""H"") + (Certificate!$D:$D=""HTO"")), """")"),"2024-AT-C197")</f>
        <v>2024-AT-C197</v>
      </c>
      <c r="AF454" s="7"/>
      <c r="AG454" s="7" t="s">
        <v>103</v>
      </c>
      <c r="AH454" s="8" t="str">
        <f ca="1">IFERROR(__xludf.DUMMYFUNCTION("IFERROR(FILTER(Certificate!$B:$B, LOWER(Certificate!$A:$A)=LOWER(TRIM($V454)), (Certificate!$D:$D=""TO"") + (Certificate!$D:$D=""HTO"")), """")"),"2024-AT-C202")</f>
        <v>2024-AT-C202</v>
      </c>
      <c r="AI454" s="7"/>
      <c r="AJ454" s="7"/>
      <c r="AK454" s="8" t="str">
        <f ca="1">IFERROR(__xludf.DUMMYFUNCTION("IFERROR(FILTER(Certificate!$B:$B, Certificate!$A:$A=TRIM($V454), Certificate!$D:$D=""D""), """")"),"")</f>
        <v/>
      </c>
      <c r="AL454" s="2"/>
    </row>
    <row r="455" spans="1:38" ht="13" x14ac:dyDescent="0.15">
      <c r="A455" s="2">
        <v>445</v>
      </c>
      <c r="B455" s="3">
        <v>45053</v>
      </c>
      <c r="C455" s="2" t="s">
        <v>1661</v>
      </c>
      <c r="D455" s="2" t="s">
        <v>1662</v>
      </c>
      <c r="E455" s="2" t="s">
        <v>771</v>
      </c>
      <c r="F455" s="2" t="s">
        <v>1671</v>
      </c>
      <c r="G455" s="2" t="s">
        <v>1672</v>
      </c>
      <c r="H455" s="2" t="s">
        <v>1673</v>
      </c>
      <c r="I455" s="2" t="s">
        <v>1670</v>
      </c>
      <c r="J455" s="2" t="s">
        <v>1666</v>
      </c>
      <c r="K455" s="2" t="s">
        <v>21</v>
      </c>
      <c r="V455" s="4" t="str">
        <f t="shared" si="1"/>
        <v>Diane Parnis</v>
      </c>
      <c r="X455" s="5">
        <v>0.90190000000000003</v>
      </c>
      <c r="Z455" s="2" t="s">
        <v>70</v>
      </c>
      <c r="AA455" s="5">
        <v>0.85</v>
      </c>
      <c r="AB455" s="5"/>
      <c r="AC455" s="5"/>
      <c r="AD455" s="7" t="s">
        <v>102</v>
      </c>
      <c r="AE455" s="21" t="str">
        <f ca="1">IFERROR(__xludf.DUMMYFUNCTION("IFERROR(FILTER(Certificate!$B:$B, LOWER(Certificate!$A:$A)=LOWER(TRIM($V455)), (Certificate!$D:$D=""H"") + (Certificate!$D:$D=""HTO"")), """")"),"2024-AT-C192")</f>
        <v>2024-AT-C192</v>
      </c>
      <c r="AF455" s="7"/>
      <c r="AG455" s="7"/>
      <c r="AH455" s="8" t="str">
        <f ca="1">IFERROR(__xludf.DUMMYFUNCTION("IFERROR(FILTER(Certificate!$B:$B, LOWER(Certificate!$A:$A)=LOWER(TRIM($V455)), (Certificate!$D:$D=""TO"") + (Certificate!$D:$D=""HTO"")), """")"),"")</f>
        <v/>
      </c>
      <c r="AI455" s="7"/>
      <c r="AJ455" s="7"/>
      <c r="AK455" s="8" t="str">
        <f ca="1">IFERROR(__xludf.DUMMYFUNCTION("IFERROR(FILTER(Certificate!$B:$B, Certificate!$A:$A=TRIM($V455), Certificate!$D:$D=""D""), """")"),"")</f>
        <v/>
      </c>
      <c r="AL455" s="2"/>
    </row>
    <row r="456" spans="1:38" ht="13" x14ac:dyDescent="0.15">
      <c r="A456" s="2">
        <v>446</v>
      </c>
      <c r="B456" s="3">
        <v>45053</v>
      </c>
      <c r="C456" s="2" t="s">
        <v>1661</v>
      </c>
      <c r="D456" s="2" t="s">
        <v>1662</v>
      </c>
      <c r="E456" s="2" t="s">
        <v>771</v>
      </c>
      <c r="F456" s="2" t="s">
        <v>1674</v>
      </c>
      <c r="G456" s="2" t="s">
        <v>1675</v>
      </c>
      <c r="H456" s="2" t="s">
        <v>1676</v>
      </c>
      <c r="I456" s="2" t="s">
        <v>835</v>
      </c>
      <c r="J456" s="2" t="s">
        <v>1171</v>
      </c>
      <c r="K456" s="2" t="s">
        <v>1</v>
      </c>
      <c r="V456" s="4" t="str">
        <f t="shared" si="1"/>
        <v>Ceylan Ogan</v>
      </c>
      <c r="X456" s="5">
        <v>0.96230000000000004</v>
      </c>
      <c r="Z456" s="2" t="s">
        <v>70</v>
      </c>
      <c r="AA456" s="5">
        <v>0</v>
      </c>
      <c r="AB456" s="5"/>
      <c r="AC456" s="5"/>
      <c r="AD456" s="9" t="s">
        <v>71</v>
      </c>
      <c r="AE456" s="21" t="str">
        <f ca="1">IFERROR(__xludf.DUMMYFUNCTION("IFERROR(FILTER(Certificate!$B:$B, LOWER(Certificate!$A:$A)=LOWER(TRIM($V456)), (Certificate!$D:$D=""H"") + (Certificate!$D:$D=""HTO"")), """")"),"2023-AT-C165")</f>
        <v>2023-AT-C165</v>
      </c>
      <c r="AF456" s="7"/>
      <c r="AG456" s="7"/>
      <c r="AH456" s="8" t="str">
        <f ca="1">IFERROR(__xludf.DUMMYFUNCTION("IFERROR(FILTER(Certificate!$B:$B, LOWER(Certificate!$A:$A)=LOWER(TRIM($V456)), (Certificate!$D:$D=""TO"") + (Certificate!$D:$D=""HTO"")), """")"),"")</f>
        <v/>
      </c>
      <c r="AI456" s="7"/>
      <c r="AJ456" s="7"/>
      <c r="AK456" s="8" t="str">
        <f ca="1">IFERROR(__xludf.DUMMYFUNCTION("IFERROR(FILTER(Certificate!$B:$B, Certificate!$A:$A=TRIM($V456), Certificate!$D:$D=""D""), """")"),"")</f>
        <v/>
      </c>
      <c r="AL456" s="2"/>
    </row>
    <row r="457" spans="1:38" ht="13" x14ac:dyDescent="0.15">
      <c r="A457" s="2">
        <v>447</v>
      </c>
      <c r="B457" s="3">
        <v>45053</v>
      </c>
      <c r="C457" s="2" t="s">
        <v>1661</v>
      </c>
      <c r="D457" s="2" t="s">
        <v>1662</v>
      </c>
      <c r="E457" s="2" t="s">
        <v>771</v>
      </c>
      <c r="F457" s="2" t="s">
        <v>1677</v>
      </c>
      <c r="G457" s="2" t="s">
        <v>1678</v>
      </c>
      <c r="H457" s="2" t="s">
        <v>1679</v>
      </c>
      <c r="J457" s="2" t="s">
        <v>1471</v>
      </c>
      <c r="K457" s="2" t="s">
        <v>1</v>
      </c>
      <c r="V457" s="4" t="str">
        <f t="shared" si="1"/>
        <v>HATİCE DİCLE GÜNDEŞ</v>
      </c>
      <c r="X457" s="5">
        <v>0.85470000000000002</v>
      </c>
      <c r="Z457" s="2" t="s">
        <v>70</v>
      </c>
      <c r="AA457" s="5">
        <v>0.76670000000000005</v>
      </c>
      <c r="AB457" s="5">
        <v>0.55830000000000002</v>
      </c>
      <c r="AC457" s="5"/>
      <c r="AD457" s="7" t="s">
        <v>102</v>
      </c>
      <c r="AE457" s="21" t="str">
        <f ca="1">IFERROR(__xludf.DUMMYFUNCTION("IFERROR(FILTER(Certificate!$B:$B, LOWER(Certificate!$A:$A)=LOWER(TRIM($V457)), (Certificate!$D:$D=""H"") + (Certificate!$D:$D=""HTO"")), """")"),"2024-AT-C194")</f>
        <v>2024-AT-C194</v>
      </c>
      <c r="AF457" s="7"/>
      <c r="AG457" s="7" t="s">
        <v>737</v>
      </c>
      <c r="AH457" s="8" t="str">
        <f ca="1">IFERROR(__xludf.DUMMYFUNCTION("IFERROR(FILTER(Certificate!$B:$B, LOWER(Certificate!$A:$A)=LOWER(TRIM($V457)), (Certificate!$D:$D=""TO"") + (Certificate!$D:$D=""HTO"")), """")"),"")</f>
        <v/>
      </c>
      <c r="AI457" s="7"/>
      <c r="AJ457" s="7"/>
      <c r="AK457" s="8" t="str">
        <f ca="1">IFERROR(__xludf.DUMMYFUNCTION("IFERROR(FILTER(Certificate!$B:$B, Certificate!$A:$A=TRIM($V457), Certificate!$D:$D=""D""), """")"),"")</f>
        <v/>
      </c>
      <c r="AL457" s="2"/>
    </row>
    <row r="458" spans="1:38" ht="13" x14ac:dyDescent="0.15">
      <c r="A458" s="2">
        <v>448</v>
      </c>
      <c r="B458" s="3">
        <v>45053</v>
      </c>
      <c r="C458" s="2" t="s">
        <v>1661</v>
      </c>
      <c r="D458" s="2" t="s">
        <v>1662</v>
      </c>
      <c r="E458" s="2" t="s">
        <v>771</v>
      </c>
      <c r="F458" s="2" t="s">
        <v>1680</v>
      </c>
      <c r="G458" s="2" t="s">
        <v>1681</v>
      </c>
      <c r="H458" s="2" t="s">
        <v>1682</v>
      </c>
      <c r="J458" s="2" t="s">
        <v>1471</v>
      </c>
      <c r="K458" s="2" t="s">
        <v>33</v>
      </c>
      <c r="V458" s="4" t="str">
        <f t="shared" si="1"/>
        <v>Florencia Kogan Moyano</v>
      </c>
      <c r="X458" s="5">
        <v>0.74909999999999999</v>
      </c>
      <c r="Y458" s="5">
        <v>0.98109999999999997</v>
      </c>
      <c r="Z458" s="2" t="s">
        <v>70</v>
      </c>
      <c r="AA458" s="5">
        <v>0.85</v>
      </c>
      <c r="AB458" s="5"/>
      <c r="AC458" s="5"/>
      <c r="AD458" s="7" t="s">
        <v>102</v>
      </c>
      <c r="AE458" s="21" t="str">
        <f ca="1">IFERROR(__xludf.DUMMYFUNCTION("IFERROR(FILTER(Certificate!$B:$B, LOWER(Certificate!$A:$A)=LOWER(TRIM($V458)), (Certificate!$D:$D=""H"") + (Certificate!$D:$D=""HTO"")), """")"),"2023-AT-C187")</f>
        <v>2023-AT-C187</v>
      </c>
      <c r="AF458" s="7"/>
      <c r="AG458" s="7"/>
      <c r="AH458" s="8" t="str">
        <f ca="1">IFERROR(__xludf.DUMMYFUNCTION("IFERROR(FILTER(Certificate!$B:$B, LOWER(Certificate!$A:$A)=LOWER(TRIM($V458)), (Certificate!$D:$D=""TO"") + (Certificate!$D:$D=""HTO"")), """")"),"")</f>
        <v/>
      </c>
      <c r="AI458" s="7"/>
      <c r="AJ458" s="7"/>
      <c r="AK458" s="8" t="str">
        <f ca="1">IFERROR(__xludf.DUMMYFUNCTION("IFERROR(FILTER(Certificate!$B:$B, Certificate!$A:$A=TRIM($V458), Certificate!$D:$D=""D""), """")"),"")</f>
        <v/>
      </c>
      <c r="AL458" s="2"/>
    </row>
    <row r="459" spans="1:38" ht="13" x14ac:dyDescent="0.15">
      <c r="A459" s="2">
        <v>449</v>
      </c>
      <c r="B459" s="3">
        <v>45053</v>
      </c>
      <c r="C459" s="2" t="s">
        <v>1661</v>
      </c>
      <c r="D459" s="2" t="s">
        <v>1662</v>
      </c>
      <c r="E459" s="2" t="s">
        <v>771</v>
      </c>
      <c r="F459" s="2" t="s">
        <v>1683</v>
      </c>
      <c r="G459" s="2" t="s">
        <v>1684</v>
      </c>
      <c r="H459" s="2" t="s">
        <v>1685</v>
      </c>
      <c r="I459" s="2" t="s">
        <v>835</v>
      </c>
      <c r="J459" s="2" t="s">
        <v>101</v>
      </c>
      <c r="K459" s="2" t="s">
        <v>8</v>
      </c>
      <c r="V459" s="4" t="str">
        <f t="shared" si="1"/>
        <v>Daisuke Inoyama</v>
      </c>
      <c r="X459" s="5">
        <v>0.91510000000000002</v>
      </c>
      <c r="Z459" s="2" t="s">
        <v>70</v>
      </c>
      <c r="AA459" s="5">
        <v>0.8</v>
      </c>
      <c r="AB459" s="5">
        <v>0.7833</v>
      </c>
      <c r="AC459" s="5"/>
      <c r="AD459" s="7" t="s">
        <v>102</v>
      </c>
      <c r="AE459" s="23" t="str">
        <f ca="1">IFERROR(__xludf.DUMMYFUNCTION("IFERROR(FILTER(Certificate!$B:$B, LOWER(Certificate!$A:$A)=LOWER(TRIM($V459)), (Certificate!$D:$D=""H"") + (Certificate!$D:$D=""HTO"")), """")"),"2024-AT-C193")</f>
        <v>2024-AT-C193</v>
      </c>
      <c r="AF459" s="7"/>
      <c r="AG459" s="7" t="s">
        <v>103</v>
      </c>
      <c r="AH459" s="8" t="str">
        <f ca="1">IFERROR(__xludf.DUMMYFUNCTION("IFERROR(FILTER(Certificate!$B:$B, LOWER(Certificate!$A:$A)=LOWER(TRIM($V459)), (Certificate!$D:$D=""TO"") + (Certificate!$D:$D=""HTO"")), """")"),"2023-AT-C170")</f>
        <v>2023-AT-C170</v>
      </c>
      <c r="AI459" s="7"/>
      <c r="AJ459" s="7"/>
      <c r="AK459" s="8" t="str">
        <f ca="1">IFERROR(__xludf.DUMMYFUNCTION("IFERROR(FILTER(Certificate!$B:$B, Certificate!$A:$A=TRIM($V459), Certificate!$D:$D=""D""), """")"),"")</f>
        <v/>
      </c>
      <c r="AL459" s="2"/>
    </row>
    <row r="460" spans="1:38" ht="13" x14ac:dyDescent="0.15">
      <c r="A460" s="2">
        <v>450</v>
      </c>
      <c r="B460" s="3">
        <v>45053</v>
      </c>
      <c r="C460" s="2" t="s">
        <v>1661</v>
      </c>
      <c r="D460" s="2" t="s">
        <v>1662</v>
      </c>
      <c r="E460" s="2" t="s">
        <v>771</v>
      </c>
      <c r="F460" s="2" t="s">
        <v>1686</v>
      </c>
      <c r="G460" s="2" t="s">
        <v>1687</v>
      </c>
      <c r="H460" s="2" t="s">
        <v>1688</v>
      </c>
      <c r="I460" s="2" t="s">
        <v>835</v>
      </c>
      <c r="J460" s="2" t="s">
        <v>101</v>
      </c>
      <c r="K460" s="2" t="s">
        <v>2</v>
      </c>
      <c r="V460" s="4" t="str">
        <f t="shared" si="1"/>
        <v>Chiara Onofri</v>
      </c>
      <c r="X460" s="5">
        <v>0.81130000000000002</v>
      </c>
      <c r="Y460" s="5">
        <v>0.85850000000000004</v>
      </c>
      <c r="Z460" s="2" t="s">
        <v>70</v>
      </c>
      <c r="AA460" s="5">
        <v>0.9</v>
      </c>
      <c r="AB460" s="5"/>
      <c r="AC460" s="5"/>
      <c r="AD460" s="7" t="s">
        <v>102</v>
      </c>
      <c r="AE460" s="21" t="str">
        <f ca="1">IFERROR(__xludf.DUMMYFUNCTION("IFERROR(FILTER(Certificate!$B:$B, LOWER(Certificate!$A:$A)=LOWER(TRIM($V460)), (Certificate!$D:$D=""H"") + (Certificate!$D:$D=""HTO"")), """")"),"2023-AT-C172")</f>
        <v>2023-AT-C172</v>
      </c>
      <c r="AF460" s="7"/>
      <c r="AG460" s="7" t="s">
        <v>72</v>
      </c>
      <c r="AH460" s="8" t="str">
        <f ca="1">IFERROR(__xludf.DUMMYFUNCTION("IFERROR(FILTER(Certificate!$B:$B, LOWER(Certificate!$A:$A)=LOWER(TRIM($V460)), (Certificate!$D:$D=""TO"") + (Certificate!$D:$D=""HTO"")), """")"),"")</f>
        <v/>
      </c>
      <c r="AI460" s="7"/>
      <c r="AJ460" s="7"/>
      <c r="AK460" s="8" t="str">
        <f ca="1">IFERROR(__xludf.DUMMYFUNCTION("IFERROR(FILTER(Certificate!$B:$B, Certificate!$A:$A=TRIM($V460), Certificate!$D:$D=""D""), """")"),"")</f>
        <v/>
      </c>
      <c r="AL460" s="2"/>
    </row>
    <row r="461" spans="1:38" ht="13" x14ac:dyDescent="0.15">
      <c r="A461" s="2">
        <v>451</v>
      </c>
      <c r="B461" s="3">
        <v>45053</v>
      </c>
      <c r="C461" s="2" t="s">
        <v>1661</v>
      </c>
      <c r="D461" s="2" t="s">
        <v>1662</v>
      </c>
      <c r="E461" s="2" t="s">
        <v>771</v>
      </c>
      <c r="F461" s="2" t="s">
        <v>1689</v>
      </c>
      <c r="G461" s="2" t="s">
        <v>1690</v>
      </c>
      <c r="H461" s="2" t="s">
        <v>1691</v>
      </c>
      <c r="I461" s="2" t="s">
        <v>835</v>
      </c>
      <c r="J461" s="2" t="s">
        <v>1162</v>
      </c>
      <c r="K461" s="2" t="s">
        <v>25</v>
      </c>
      <c r="V461" s="4" t="str">
        <f t="shared" si="1"/>
        <v>Maria Liontaki</v>
      </c>
      <c r="X461" s="5">
        <v>0.85850000000000004</v>
      </c>
      <c r="Z461" s="2" t="s">
        <v>70</v>
      </c>
      <c r="AA461" s="5">
        <v>0.9667</v>
      </c>
      <c r="AB461" s="5"/>
      <c r="AC461" s="5"/>
      <c r="AD461" s="7" t="s">
        <v>102</v>
      </c>
      <c r="AE461" s="21" t="str">
        <f ca="1">IFERROR(__xludf.DUMMYFUNCTION("IFERROR(FILTER(Certificate!$B:$B, LOWER(Certificate!$A:$A)=LOWER(TRIM($V461)), (Certificate!$D:$D=""H"") + (Certificate!$D:$D=""HTO"")), """")"),"2024-AT-C199")</f>
        <v>2024-AT-C199</v>
      </c>
      <c r="AF461" s="7"/>
      <c r="AG461" s="7"/>
      <c r="AH461" s="8" t="str">
        <f ca="1">IFERROR(__xludf.DUMMYFUNCTION("IFERROR(FILTER(Certificate!$B:$B, LOWER(Certificate!$A:$A)=LOWER(TRIM($V461)), (Certificate!$D:$D=""TO"") + (Certificate!$D:$D=""HTO"")), """")"),"")</f>
        <v/>
      </c>
      <c r="AI461" s="7"/>
      <c r="AJ461" s="7"/>
      <c r="AK461" s="8" t="str">
        <f ca="1">IFERROR(__xludf.DUMMYFUNCTION("IFERROR(FILTER(Certificate!$B:$B, Certificate!$A:$A=TRIM($V461), Certificate!$D:$D=""D""), """")"),"")</f>
        <v/>
      </c>
      <c r="AL461" s="2"/>
    </row>
    <row r="462" spans="1:38" ht="13" x14ac:dyDescent="0.15">
      <c r="A462" s="2">
        <v>452</v>
      </c>
      <c r="B462" s="3">
        <v>45053</v>
      </c>
      <c r="C462" s="2" t="s">
        <v>1661</v>
      </c>
      <c r="D462" s="2" t="s">
        <v>1662</v>
      </c>
      <c r="E462" s="2" t="s">
        <v>771</v>
      </c>
      <c r="F462" s="2" t="s">
        <v>1692</v>
      </c>
      <c r="G462" s="2" t="s">
        <v>1693</v>
      </c>
      <c r="H462" s="2" t="s">
        <v>1694</v>
      </c>
      <c r="I462" s="2" t="s">
        <v>835</v>
      </c>
      <c r="J462" s="2" t="s">
        <v>1162</v>
      </c>
      <c r="K462" s="2" t="s">
        <v>25</v>
      </c>
      <c r="V462" s="4" t="str">
        <f t="shared" si="1"/>
        <v>UXUE AZPIROZ</v>
      </c>
      <c r="X462" s="5">
        <v>0.85470000000000002</v>
      </c>
      <c r="Z462" s="2" t="s">
        <v>70</v>
      </c>
      <c r="AA462" s="5">
        <v>0.95</v>
      </c>
      <c r="AB462" s="5"/>
      <c r="AC462" s="5"/>
      <c r="AD462" s="7" t="s">
        <v>102</v>
      </c>
      <c r="AE462" s="21" t="str">
        <f ca="1">IFERROR(__xludf.DUMMYFUNCTION("IFERROR(FILTER(Certificate!$B:$B, LOWER(Certificate!$A:$A)=LOWER(TRIM($V462)), (Certificate!$D:$D=""H"") + (Certificate!$D:$D=""HTO"")), """")"),"2024-AT-C201")</f>
        <v>2024-AT-C201</v>
      </c>
      <c r="AF462" s="7"/>
      <c r="AG462" s="7"/>
      <c r="AH462" s="8" t="str">
        <f ca="1">IFERROR(__xludf.DUMMYFUNCTION("IFERROR(FILTER(Certificate!$B:$B, LOWER(Certificate!$A:$A)=LOWER(TRIM($V462)), (Certificate!$D:$D=""TO"") + (Certificate!$D:$D=""HTO"")), """")"),"")</f>
        <v/>
      </c>
      <c r="AI462" s="7"/>
      <c r="AJ462" s="7"/>
      <c r="AK462" s="8" t="str">
        <f ca="1">IFERROR(__xludf.DUMMYFUNCTION("IFERROR(FILTER(Certificate!$B:$B, Certificate!$A:$A=TRIM($V462), Certificate!$D:$D=""D""), """")"),"")</f>
        <v/>
      </c>
      <c r="AL462" s="2"/>
    </row>
    <row r="463" spans="1:38" ht="13" x14ac:dyDescent="0.15">
      <c r="A463" s="2">
        <v>453</v>
      </c>
      <c r="B463" s="3">
        <v>45053</v>
      </c>
      <c r="C463" s="2" t="s">
        <v>1661</v>
      </c>
      <c r="D463" s="2" t="s">
        <v>1662</v>
      </c>
      <c r="E463" s="2" t="s">
        <v>771</v>
      </c>
      <c r="F463" s="2" t="s">
        <v>1695</v>
      </c>
      <c r="G463" s="2" t="s">
        <v>1696</v>
      </c>
      <c r="H463" s="2" t="s">
        <v>1697</v>
      </c>
      <c r="J463" s="2" t="s">
        <v>1698</v>
      </c>
      <c r="K463" s="2" t="s">
        <v>28</v>
      </c>
      <c r="V463" s="4" t="str">
        <f t="shared" si="1"/>
        <v>Fatima Valieva</v>
      </c>
      <c r="X463" s="5">
        <v>0.68110000000000004</v>
      </c>
      <c r="Y463" s="5">
        <v>0.8679</v>
      </c>
      <c r="Z463" s="2" t="s">
        <v>70</v>
      </c>
      <c r="AA463" s="5">
        <v>0</v>
      </c>
      <c r="AB463" s="5"/>
      <c r="AC463" s="5"/>
      <c r="AD463" s="7" t="s">
        <v>71</v>
      </c>
      <c r="AE463" s="21" t="str">
        <f ca="1">IFERROR(__xludf.DUMMYFUNCTION("IFERROR(FILTER(Certificate!$B:$B, LOWER(Certificate!$A:$A)=LOWER(TRIM($V463)), (Certificate!$D:$D=""H"") + (Certificate!$D:$D=""HTO"")), """")"),"")</f>
        <v/>
      </c>
      <c r="AF463" s="7"/>
      <c r="AG463" s="7"/>
      <c r="AH463" s="8" t="str">
        <f ca="1">IFERROR(__xludf.DUMMYFUNCTION("IFERROR(FILTER(Certificate!$B:$B, LOWER(Certificate!$A:$A)=LOWER(TRIM($V463)), (Certificate!$D:$D=""TO"") + (Certificate!$D:$D=""HTO"")), """")"),"")</f>
        <v/>
      </c>
      <c r="AI463" s="7"/>
      <c r="AJ463" s="7"/>
      <c r="AK463" s="8" t="str">
        <f ca="1">IFERROR(__xludf.DUMMYFUNCTION("IFERROR(FILTER(Certificate!$B:$B, Certificate!$A:$A=TRIM($V463), Certificate!$D:$D=""D""), """")"),"")</f>
        <v/>
      </c>
      <c r="AL463" s="2"/>
    </row>
    <row r="464" spans="1:38" ht="13" x14ac:dyDescent="0.15">
      <c r="A464" s="2">
        <v>455</v>
      </c>
      <c r="B464" s="3">
        <v>45053</v>
      </c>
      <c r="C464" s="2" t="s">
        <v>1661</v>
      </c>
      <c r="D464" s="2" t="s">
        <v>1662</v>
      </c>
      <c r="E464" s="2" t="s">
        <v>771</v>
      </c>
      <c r="F464" s="2" t="s">
        <v>1699</v>
      </c>
      <c r="G464" s="2" t="s">
        <v>1700</v>
      </c>
      <c r="H464" s="2" t="s">
        <v>1701</v>
      </c>
      <c r="J464" s="2" t="s">
        <v>1471</v>
      </c>
      <c r="K464" s="2" t="s">
        <v>1</v>
      </c>
      <c r="V464" s="4" t="str">
        <f t="shared" si="1"/>
        <v>Berfin Gündeş</v>
      </c>
      <c r="X464" s="5">
        <v>0.89429999999999998</v>
      </c>
      <c r="Z464" s="2" t="s">
        <v>70</v>
      </c>
      <c r="AA464" s="5">
        <v>0.76670000000000005</v>
      </c>
      <c r="AB464" s="5">
        <v>0.51670000000000005</v>
      </c>
      <c r="AC464" s="5"/>
      <c r="AD464" s="7" t="s">
        <v>102</v>
      </c>
      <c r="AE464" s="21" t="str">
        <f ca="1">IFERROR(__xludf.DUMMYFUNCTION("IFERROR(FILTER(Certificate!$B:$B, LOWER(Certificate!$A:$A)=LOWER(TRIM($V464)), (Certificate!$D:$D=""H"") + (Certificate!$D:$D=""HTO"")), """")"),"2024-AT-C195")</f>
        <v>2024-AT-C195</v>
      </c>
      <c r="AF464" s="7"/>
      <c r="AG464" s="7" t="s">
        <v>737</v>
      </c>
      <c r="AH464" s="8" t="str">
        <f ca="1">IFERROR(__xludf.DUMMYFUNCTION("IFERROR(FILTER(Certificate!$B:$B, LOWER(Certificate!$A:$A)=LOWER(TRIM($V464)), (Certificate!$D:$D=""TO"") + (Certificate!$D:$D=""HTO"")), """")"),"")</f>
        <v/>
      </c>
      <c r="AI464" s="7"/>
      <c r="AJ464" s="7"/>
      <c r="AK464" s="8" t="str">
        <f ca="1">IFERROR(__xludf.DUMMYFUNCTION("IFERROR(FILTER(Certificate!$B:$B, Certificate!$A:$A=TRIM($V464), Certificate!$D:$D=""D""), """")"),"")</f>
        <v/>
      </c>
      <c r="AL464" s="2"/>
    </row>
    <row r="465" spans="1:38" ht="13" x14ac:dyDescent="0.15">
      <c r="A465" s="2">
        <v>456</v>
      </c>
      <c r="B465" s="3">
        <v>45053</v>
      </c>
      <c r="C465" s="2" t="s">
        <v>1661</v>
      </c>
      <c r="D465" s="2" t="s">
        <v>1662</v>
      </c>
      <c r="E465" s="2" t="s">
        <v>771</v>
      </c>
      <c r="F465" s="2" t="s">
        <v>1702</v>
      </c>
      <c r="G465" s="2" t="s">
        <v>1703</v>
      </c>
      <c r="H465" s="2" t="s">
        <v>1704</v>
      </c>
      <c r="I465" s="2" t="s">
        <v>835</v>
      </c>
      <c r="J465" s="2" t="s">
        <v>1193</v>
      </c>
      <c r="K465" s="2" t="s">
        <v>14</v>
      </c>
      <c r="V465" s="4" t="str">
        <f t="shared" si="1"/>
        <v>Pruktivud Chattaviriya</v>
      </c>
      <c r="X465" s="5">
        <v>0.83399999999999996</v>
      </c>
      <c r="Y465" s="5">
        <v>0.97170000000000001</v>
      </c>
      <c r="Z465" s="2" t="s">
        <v>70</v>
      </c>
      <c r="AA465" s="5">
        <v>0.8</v>
      </c>
      <c r="AB465" s="5"/>
      <c r="AC465" s="5"/>
      <c r="AD465" s="7" t="s">
        <v>102</v>
      </c>
      <c r="AE465" s="21" t="str">
        <f ca="1">IFERROR(__xludf.DUMMYFUNCTION("IFERROR(FILTER(Certificate!$B:$B, LOWER(Certificate!$A:$A)=LOWER(TRIM($V465)), (Certificate!$D:$D=""H"") + (Certificate!$D:$D=""HTO"")), """")"),"2024-AT-C198")</f>
        <v>2024-AT-C198</v>
      </c>
      <c r="AF465" s="7"/>
      <c r="AG465" s="7"/>
      <c r="AH465" s="8" t="str">
        <f ca="1">IFERROR(__xludf.DUMMYFUNCTION("IFERROR(FILTER(Certificate!$B:$B, LOWER(Certificate!$A:$A)=LOWER(TRIM($V465)), (Certificate!$D:$D=""TO"") + (Certificate!$D:$D=""HTO"")), """")"),"")</f>
        <v/>
      </c>
      <c r="AI465" s="7"/>
      <c r="AJ465" s="7"/>
      <c r="AK465" s="8" t="str">
        <f ca="1">IFERROR(__xludf.DUMMYFUNCTION("IFERROR(FILTER(Certificate!$B:$B, Certificate!$A:$A=TRIM($V465), Certificate!$D:$D=""D""), """")"),"")</f>
        <v/>
      </c>
      <c r="AL465" s="2"/>
    </row>
    <row r="466" spans="1:38" ht="13" x14ac:dyDescent="0.15">
      <c r="A466" s="2">
        <v>457</v>
      </c>
      <c r="B466" s="3">
        <v>45053</v>
      </c>
      <c r="C466" s="2" t="s">
        <v>1661</v>
      </c>
      <c r="D466" s="2" t="s">
        <v>1662</v>
      </c>
      <c r="E466" s="2" t="s">
        <v>771</v>
      </c>
      <c r="F466" s="2" t="s">
        <v>1513</v>
      </c>
      <c r="G466" s="2" t="s">
        <v>1705</v>
      </c>
      <c r="H466" s="2" t="s">
        <v>1515</v>
      </c>
      <c r="I466" s="2" t="s">
        <v>835</v>
      </c>
      <c r="J466" s="2" t="s">
        <v>1171</v>
      </c>
      <c r="K466" s="2" t="s">
        <v>41</v>
      </c>
      <c r="V466" s="4" t="str">
        <f t="shared" si="1"/>
        <v>Ahmed Mohamed Gamal Mohamed Bahegat Elsayed</v>
      </c>
      <c r="X466" s="5">
        <v>0.63770000000000004</v>
      </c>
      <c r="Y466" s="5">
        <v>0.90749999999999997</v>
      </c>
      <c r="Z466" s="2" t="s">
        <v>70</v>
      </c>
      <c r="AA466" s="5">
        <v>0.86670000000000003</v>
      </c>
      <c r="AB466" s="5"/>
      <c r="AC466" s="5"/>
      <c r="AD466" s="7" t="s">
        <v>102</v>
      </c>
      <c r="AE466" s="21" t="str">
        <f ca="1">IFERROR(__xludf.DUMMYFUNCTION("IFERROR(FILTER(Certificate!$B:$B, LOWER(Certificate!$A:$A)=LOWER(TRIM($V466)), (Certificate!$D:$D=""H"") + (Certificate!$D:$D=""HTO"")), """")"),"2023-AT-C188")</f>
        <v>2023-AT-C188</v>
      </c>
      <c r="AF466" s="7"/>
      <c r="AG466" s="7"/>
      <c r="AH466" s="8" t="str">
        <f ca="1">IFERROR(__xludf.DUMMYFUNCTION("IFERROR(FILTER(Certificate!$B:$B, LOWER(Certificate!$A:$A)=LOWER(TRIM($V466)), (Certificate!$D:$D=""TO"") + (Certificate!$D:$D=""HTO"")), """")"),"")</f>
        <v/>
      </c>
      <c r="AI466" s="7"/>
      <c r="AJ466" s="7"/>
      <c r="AK466" s="8" t="str">
        <f ca="1">IFERROR(__xludf.DUMMYFUNCTION("IFERROR(FILTER(Certificate!$B:$B, Certificate!$A:$A=TRIM($V466), Certificate!$D:$D=""D""), """")"),"")</f>
        <v/>
      </c>
      <c r="AL466" s="2"/>
    </row>
    <row r="467" spans="1:38" ht="13" x14ac:dyDescent="0.15">
      <c r="A467" s="2">
        <v>458</v>
      </c>
      <c r="B467" s="3">
        <v>45053</v>
      </c>
      <c r="C467" s="2" t="s">
        <v>1661</v>
      </c>
      <c r="D467" s="2" t="s">
        <v>1662</v>
      </c>
      <c r="E467" s="2" t="s">
        <v>771</v>
      </c>
      <c r="F467" s="2" t="s">
        <v>1706</v>
      </c>
      <c r="G467" s="2" t="s">
        <v>91</v>
      </c>
      <c r="H467" s="2" t="s">
        <v>1707</v>
      </c>
      <c r="I467" s="2" t="s">
        <v>1708</v>
      </c>
      <c r="J467" s="2" t="s">
        <v>1709</v>
      </c>
      <c r="K467" s="2" t="s">
        <v>25</v>
      </c>
      <c r="V467" s="4" t="str">
        <f t="shared" si="1"/>
        <v>STAMATINA SYRIGOU</v>
      </c>
      <c r="X467" s="5">
        <v>0.78869999999999996</v>
      </c>
      <c r="Y467" s="5">
        <v>0.93400000000000005</v>
      </c>
      <c r="Z467" s="2" t="s">
        <v>70</v>
      </c>
      <c r="AA467" s="5">
        <v>0.83330000000000004</v>
      </c>
      <c r="AB467" s="5"/>
      <c r="AC467" s="5"/>
      <c r="AD467" s="7" t="s">
        <v>102</v>
      </c>
      <c r="AE467" s="21" t="str">
        <f ca="1">IFERROR(__xludf.DUMMYFUNCTION("IFERROR(FILTER(Certificate!$B:$B, LOWER(Certificate!$A:$A)=LOWER(TRIM($V467)), (Certificate!$D:$D=""H"") + (Certificate!$D:$D=""HTO"")), """")"),"2024-AT-C204")</f>
        <v>2024-AT-C204</v>
      </c>
      <c r="AF467" s="7"/>
      <c r="AG467" s="7"/>
      <c r="AH467" s="8" t="str">
        <f ca="1">IFERROR(__xludf.DUMMYFUNCTION("IFERROR(FILTER(Certificate!$B:$B, LOWER(Certificate!$A:$A)=LOWER(TRIM($V467)), (Certificate!$D:$D=""TO"") + (Certificate!$D:$D=""HTO"")), """")"),"")</f>
        <v/>
      </c>
      <c r="AI467" s="7"/>
      <c r="AJ467" s="7"/>
      <c r="AK467" s="8" t="str">
        <f ca="1">IFERROR(__xludf.DUMMYFUNCTION("IFERROR(FILTER(Certificate!$B:$B, Certificate!$A:$A=TRIM($V467), Certificate!$D:$D=""D""), """")"),"")</f>
        <v/>
      </c>
      <c r="AL467" s="2"/>
    </row>
    <row r="468" spans="1:38" ht="13" x14ac:dyDescent="0.15">
      <c r="A468" s="2">
        <v>459</v>
      </c>
      <c r="B468" s="3">
        <v>45053</v>
      </c>
      <c r="C468" s="2" t="s">
        <v>1661</v>
      </c>
      <c r="D468" s="2" t="s">
        <v>1662</v>
      </c>
      <c r="E468" s="2" t="s">
        <v>771</v>
      </c>
      <c r="F468" s="2" t="s">
        <v>1710</v>
      </c>
      <c r="G468" s="2" t="s">
        <v>1711</v>
      </c>
      <c r="H468" s="2" t="s">
        <v>1712</v>
      </c>
      <c r="I468" s="2" t="s">
        <v>835</v>
      </c>
      <c r="J468" s="2" t="s">
        <v>101</v>
      </c>
      <c r="K468" s="2" t="s">
        <v>1713</v>
      </c>
      <c r="V468" s="4" t="str">
        <f t="shared" si="1"/>
        <v>Arnold Wilfried Besse</v>
      </c>
      <c r="X468" s="5">
        <v>0</v>
      </c>
      <c r="Z468" s="2" t="s">
        <v>180</v>
      </c>
      <c r="AA468" s="5"/>
      <c r="AB468" s="5"/>
      <c r="AC468" s="5"/>
      <c r="AD468" s="7"/>
      <c r="AE468" s="21" t="str">
        <f ca="1">IFERROR(__xludf.DUMMYFUNCTION("IFERROR(FILTER(Certificate!$B:$B, LOWER(Certificate!$A:$A)=LOWER(TRIM($V468)), (Certificate!$D:$D=""H"") + (Certificate!$D:$D=""HTO"")), """")"),"")</f>
        <v/>
      </c>
      <c r="AF468" s="7"/>
      <c r="AG468" s="7"/>
      <c r="AH468" s="8" t="str">
        <f ca="1">IFERROR(__xludf.DUMMYFUNCTION("IFERROR(FILTER(Certificate!$B:$B, LOWER(Certificate!$A:$A)=LOWER(TRIM($V468)), (Certificate!$D:$D=""TO"") + (Certificate!$D:$D=""HTO"")), """")"),"")</f>
        <v/>
      </c>
      <c r="AI468" s="7"/>
      <c r="AJ468" s="7"/>
      <c r="AK468" s="8" t="str">
        <f ca="1">IFERROR(__xludf.DUMMYFUNCTION("IFERROR(FILTER(Certificate!$B:$B, Certificate!$A:$A=TRIM($V468), Certificate!$D:$D=""D""), """")"),"")</f>
        <v/>
      </c>
      <c r="AL468" s="2"/>
    </row>
    <row r="469" spans="1:38" ht="13" x14ac:dyDescent="0.15">
      <c r="A469" s="2">
        <v>460</v>
      </c>
      <c r="B469" s="3">
        <v>45053</v>
      </c>
      <c r="C469" s="2" t="s">
        <v>1661</v>
      </c>
      <c r="D469" s="2" t="s">
        <v>1662</v>
      </c>
      <c r="E469" s="2" t="s">
        <v>771</v>
      </c>
      <c r="F469" s="2" t="s">
        <v>1714</v>
      </c>
      <c r="G469" s="2" t="s">
        <v>1715</v>
      </c>
      <c r="H469" s="2" t="s">
        <v>1716</v>
      </c>
      <c r="J469" s="2" t="s">
        <v>1471</v>
      </c>
      <c r="K469" s="2" t="s">
        <v>1</v>
      </c>
      <c r="V469" s="4" t="str">
        <f t="shared" si="1"/>
        <v>MUHYETTİN ERZEN</v>
      </c>
      <c r="X469" s="5">
        <v>0.67549999999999999</v>
      </c>
      <c r="Y469" s="5">
        <v>0.94340000000000002</v>
      </c>
      <c r="Z469" s="2" t="s">
        <v>70</v>
      </c>
      <c r="AA469" s="5">
        <v>0.88329999999999997</v>
      </c>
      <c r="AB469" s="5">
        <v>0.51670000000000005</v>
      </c>
      <c r="AC469" s="5"/>
      <c r="AD469" s="7" t="s">
        <v>102</v>
      </c>
      <c r="AE469" s="21" t="str">
        <f ca="1">IFERROR(__xludf.DUMMYFUNCTION("IFERROR(FILTER(Certificate!$B:$B, LOWER(Certificate!$A:$A)=LOWER(TRIM($V469)), (Certificate!$D:$D=""H"") + (Certificate!$D:$D=""HTO"")), """")"),"2023-AT-C174")</f>
        <v>2023-AT-C174</v>
      </c>
      <c r="AF469" s="7"/>
      <c r="AG469" s="7" t="s">
        <v>737</v>
      </c>
      <c r="AH469" s="8" t="str">
        <f ca="1">IFERROR(__xludf.DUMMYFUNCTION("IFERROR(FILTER(Certificate!$B:$B, LOWER(Certificate!$A:$A)=LOWER(TRIM($V469)), (Certificate!$D:$D=""TO"") + (Certificate!$D:$D=""HTO"")), """")"),"")</f>
        <v/>
      </c>
      <c r="AI469" s="7"/>
      <c r="AJ469" s="7"/>
      <c r="AK469" s="8" t="str">
        <f ca="1">IFERROR(__xludf.DUMMYFUNCTION("IFERROR(FILTER(Certificate!$B:$B, Certificate!$A:$A=TRIM($V469), Certificate!$D:$D=""D""), """")"),"")</f>
        <v/>
      </c>
      <c r="AL469" s="2"/>
    </row>
    <row r="470" spans="1:38" ht="13" x14ac:dyDescent="0.15">
      <c r="A470" s="2">
        <v>461</v>
      </c>
      <c r="B470" s="3">
        <v>45053</v>
      </c>
      <c r="C470" s="2" t="s">
        <v>1661</v>
      </c>
      <c r="D470" s="2" t="s">
        <v>1662</v>
      </c>
      <c r="E470" s="2" t="s">
        <v>771</v>
      </c>
      <c r="F470" s="2" t="s">
        <v>1717</v>
      </c>
      <c r="G470" s="2" t="s">
        <v>1718</v>
      </c>
      <c r="H470" s="2" t="s">
        <v>1719</v>
      </c>
      <c r="J470" s="2" t="s">
        <v>1720</v>
      </c>
      <c r="K470" s="2" t="s">
        <v>26</v>
      </c>
      <c r="V470" s="4" t="str">
        <f t="shared" si="1"/>
        <v>Aulkine Monteiro da Silva</v>
      </c>
      <c r="X470" s="5">
        <v>0.80189999999999995</v>
      </c>
      <c r="Y470" s="5">
        <v>0.98680000000000001</v>
      </c>
      <c r="Z470" s="2" t="s">
        <v>70</v>
      </c>
      <c r="AA470" s="5">
        <v>0.91669999999999996</v>
      </c>
      <c r="AB470" s="5">
        <v>0.58330000000000004</v>
      </c>
      <c r="AC470" s="5"/>
      <c r="AD470" s="7" t="s">
        <v>102</v>
      </c>
      <c r="AE470" s="21" t="str">
        <f ca="1">IFERROR(__xludf.DUMMYFUNCTION("IFERROR(FILTER(Certificate!$B:$B, LOWER(Certificate!$A:$A)=LOWER(TRIM($V470)), (Certificate!$D:$D=""H"") + (Certificate!$D:$D=""HTO"")), """")"),"2024-AT-C205")</f>
        <v>2024-AT-C205</v>
      </c>
      <c r="AF470" s="7"/>
      <c r="AG470" s="7" t="s">
        <v>737</v>
      </c>
      <c r="AH470" s="8" t="str">
        <f ca="1">IFERROR(__xludf.DUMMYFUNCTION("IFERROR(FILTER(Certificate!$B:$B, LOWER(Certificate!$A:$A)=LOWER(TRIM($V470)), (Certificate!$D:$D=""TO"") + (Certificate!$D:$D=""HTO"")), """")"),"")</f>
        <v/>
      </c>
      <c r="AI470" s="7"/>
      <c r="AJ470" s="7"/>
      <c r="AK470" s="8" t="str">
        <f ca="1">IFERROR(__xludf.DUMMYFUNCTION("IFERROR(FILTER(Certificate!$B:$B, Certificate!$A:$A=TRIM($V470), Certificate!$D:$D=""D""), """")"),"")</f>
        <v/>
      </c>
      <c r="AL470" s="2"/>
    </row>
    <row r="471" spans="1:38" ht="13" x14ac:dyDescent="0.15">
      <c r="A471" s="2">
        <v>462</v>
      </c>
      <c r="B471" s="3">
        <v>45053</v>
      </c>
      <c r="C471" s="2" t="s">
        <v>1661</v>
      </c>
      <c r="D471" s="2" t="s">
        <v>1662</v>
      </c>
      <c r="E471" s="2" t="s">
        <v>771</v>
      </c>
      <c r="F471" s="2" t="s">
        <v>1721</v>
      </c>
      <c r="G471" s="2" t="s">
        <v>1722</v>
      </c>
      <c r="H471" s="2" t="s">
        <v>1723</v>
      </c>
      <c r="J471" s="2" t="s">
        <v>1724</v>
      </c>
      <c r="K471" s="2" t="s">
        <v>26</v>
      </c>
      <c r="V471" s="4" t="str">
        <f t="shared" si="1"/>
        <v>RONNIE ANTONIO DOS SANTOS LIMA</v>
      </c>
      <c r="X471" s="5">
        <v>0.55659999999999998</v>
      </c>
      <c r="Y471" s="5">
        <v>0.88300000000000001</v>
      </c>
      <c r="Z471" s="2" t="s">
        <v>70</v>
      </c>
      <c r="AA471" s="5">
        <v>0.7833</v>
      </c>
      <c r="AB471" s="5">
        <v>0.31669999999999998</v>
      </c>
      <c r="AC471" s="5"/>
      <c r="AD471" s="7" t="s">
        <v>102</v>
      </c>
      <c r="AE471" s="21" t="str">
        <f ca="1">IFERROR(__xludf.DUMMYFUNCTION("IFERROR(FILTER(Certificate!$B:$B, LOWER(Certificate!$A:$A)=LOWER(TRIM($V471)), (Certificate!$D:$D=""H"") + (Certificate!$D:$D=""HTO"")), """")"),"2024-AT-C203")</f>
        <v>2024-AT-C203</v>
      </c>
      <c r="AF471" s="7"/>
      <c r="AG471" s="7" t="s">
        <v>737</v>
      </c>
      <c r="AH471" s="8" t="str">
        <f ca="1">IFERROR(__xludf.DUMMYFUNCTION("IFERROR(FILTER(Certificate!$B:$B, LOWER(Certificate!$A:$A)=LOWER(TRIM($V471)), (Certificate!$D:$D=""TO"") + (Certificate!$D:$D=""HTO"")), """")"),"")</f>
        <v/>
      </c>
      <c r="AI471" s="7"/>
      <c r="AJ471" s="7"/>
      <c r="AK471" s="8" t="str">
        <f ca="1">IFERROR(__xludf.DUMMYFUNCTION("IFERROR(FILTER(Certificate!$B:$B, Certificate!$A:$A=TRIM($V471), Certificate!$D:$D=""D""), """")"),"")</f>
        <v/>
      </c>
      <c r="AL471" s="2"/>
    </row>
    <row r="472" spans="1:38" ht="13" x14ac:dyDescent="0.15">
      <c r="A472" s="2">
        <v>463</v>
      </c>
      <c r="B472" s="3">
        <v>45053</v>
      </c>
      <c r="C472" s="2" t="s">
        <v>1661</v>
      </c>
      <c r="D472" s="2" t="s">
        <v>1662</v>
      </c>
      <c r="E472" s="2" t="s">
        <v>771</v>
      </c>
      <c r="F472" s="2" t="s">
        <v>1725</v>
      </c>
      <c r="G472" s="2" t="s">
        <v>1726</v>
      </c>
      <c r="H472" s="2" t="s">
        <v>1727</v>
      </c>
      <c r="J472" s="2" t="s">
        <v>1720</v>
      </c>
      <c r="K472" s="2" t="s">
        <v>26</v>
      </c>
      <c r="V472" s="4" t="str">
        <f t="shared" si="1"/>
        <v>Valdir César Pereira Alves</v>
      </c>
      <c r="X472" s="5">
        <v>0.8075</v>
      </c>
      <c r="Y472" s="5">
        <v>0.98109999999999997</v>
      </c>
      <c r="Z472" s="2" t="s">
        <v>70</v>
      </c>
      <c r="AA472" s="5">
        <v>0.9</v>
      </c>
      <c r="AB472" s="5">
        <v>0.88329999999999997</v>
      </c>
      <c r="AC472" s="5"/>
      <c r="AD472" s="7" t="s">
        <v>102</v>
      </c>
      <c r="AE472" s="23" t="str">
        <f ca="1">IFERROR(__xludf.DUMMYFUNCTION("IFERROR(FILTER(Certificate!$B:$B, LOWER(Certificate!$A:$A)=LOWER(TRIM($V472)), (Certificate!$D:$D=""H"") + (Certificate!$D:$D=""HTO"")), """")"),"2024-AT-C200")</f>
        <v>2024-AT-C200</v>
      </c>
      <c r="AF472" s="7"/>
      <c r="AG472" s="7" t="s">
        <v>103</v>
      </c>
      <c r="AH472" s="8" t="str">
        <f ca="1">IFERROR(__xludf.DUMMYFUNCTION("IFERROR(FILTER(Certificate!$B:$B, LOWER(Certificate!$A:$A)=LOWER(TRIM($V472)), (Certificate!$D:$D=""TO"") + (Certificate!$D:$D=""HTO"")), """")"),"2023-AT-C167")</f>
        <v>2023-AT-C167</v>
      </c>
      <c r="AI472" s="7"/>
      <c r="AJ472" s="7"/>
      <c r="AK472" s="8" t="str">
        <f ca="1">IFERROR(__xludf.DUMMYFUNCTION("IFERROR(FILTER(Certificate!$B:$B, Certificate!$A:$A=TRIM($V472), Certificate!$D:$D=""D""), """")"),"")</f>
        <v/>
      </c>
      <c r="AL472" s="2"/>
    </row>
    <row r="473" spans="1:38" ht="13" x14ac:dyDescent="0.15">
      <c r="A473" s="2">
        <v>464</v>
      </c>
      <c r="B473" s="3">
        <v>45053</v>
      </c>
      <c r="C473" s="2" t="s">
        <v>1661</v>
      </c>
      <c r="D473" s="2" t="s">
        <v>1662</v>
      </c>
      <c r="E473" s="2" t="s">
        <v>771</v>
      </c>
      <c r="F473" s="2" t="s">
        <v>1728</v>
      </c>
      <c r="G473" s="2" t="s">
        <v>1729</v>
      </c>
      <c r="H473" s="2" t="s">
        <v>1730</v>
      </c>
      <c r="I473" s="2" t="s">
        <v>835</v>
      </c>
      <c r="J473" s="2" t="s">
        <v>718</v>
      </c>
      <c r="K473" s="2" t="s">
        <v>1</v>
      </c>
      <c r="V473" s="4" t="str">
        <f t="shared" si="1"/>
        <v>Yasin Ekizoğlu</v>
      </c>
      <c r="X473" s="5">
        <v>0.81699999999999995</v>
      </c>
      <c r="Y473" s="5">
        <v>0.94340000000000002</v>
      </c>
      <c r="Z473" s="2" t="s">
        <v>70</v>
      </c>
      <c r="AA473" s="5">
        <v>0.9667</v>
      </c>
      <c r="AB473" s="5"/>
      <c r="AC473" s="5"/>
      <c r="AD473" s="7" t="s">
        <v>102</v>
      </c>
      <c r="AE473" s="21" t="str">
        <f ca="1">IFERROR(__xludf.DUMMYFUNCTION("IFERROR(FILTER(Certificate!$B:$B, LOWER(Certificate!$A:$A)=LOWER(TRIM($V473)), (Certificate!$D:$D=""H"") + (Certificate!$D:$D=""HTO"")), """")"),"2024-AT-C206")</f>
        <v>2024-AT-C206</v>
      </c>
      <c r="AF473" s="7"/>
      <c r="AG473" s="7"/>
      <c r="AH473" s="8" t="str">
        <f ca="1">IFERROR(__xludf.DUMMYFUNCTION("IFERROR(FILTER(Certificate!$B:$B, LOWER(Certificate!$A:$A)=LOWER(TRIM($V473)), (Certificate!$D:$D=""TO"") + (Certificate!$D:$D=""HTO"")), """")"),"")</f>
        <v/>
      </c>
      <c r="AI473" s="7"/>
      <c r="AJ473" s="7"/>
      <c r="AK473" s="8" t="str">
        <f ca="1">IFERROR(__xludf.DUMMYFUNCTION("IFERROR(FILTER(Certificate!$B:$B, Certificate!$A:$A=TRIM($V473), Certificate!$D:$D=""D""), """")"),"")</f>
        <v/>
      </c>
      <c r="AL473" s="2"/>
    </row>
    <row r="474" spans="1:38" ht="13" x14ac:dyDescent="0.15">
      <c r="A474" s="2">
        <v>465</v>
      </c>
      <c r="B474" s="3">
        <v>45053</v>
      </c>
      <c r="C474" s="2" t="s">
        <v>1661</v>
      </c>
      <c r="D474" s="2" t="s">
        <v>1662</v>
      </c>
      <c r="E474" s="2" t="s">
        <v>771</v>
      </c>
      <c r="F474" s="2" t="s">
        <v>1731</v>
      </c>
      <c r="G474" s="2" t="s">
        <v>1732</v>
      </c>
      <c r="H474" s="2" t="s">
        <v>1733</v>
      </c>
      <c r="I474" s="2" t="s">
        <v>835</v>
      </c>
      <c r="J474" s="2" t="s">
        <v>293</v>
      </c>
      <c r="K474" s="2" t="s">
        <v>1</v>
      </c>
      <c r="V474" s="4" t="str">
        <f t="shared" si="1"/>
        <v>İPEK KEPECİ</v>
      </c>
      <c r="X474" s="5">
        <v>0.79249999999999998</v>
      </c>
      <c r="Y474" s="5">
        <v>0.95850000000000002</v>
      </c>
      <c r="Z474" s="2" t="s">
        <v>70</v>
      </c>
      <c r="AA474" s="5">
        <v>0.98329999999999995</v>
      </c>
      <c r="AB474" s="5"/>
      <c r="AC474" s="5"/>
      <c r="AD474" s="7" t="s">
        <v>102</v>
      </c>
      <c r="AE474" s="21" t="str">
        <f ca="1">IFERROR(__xludf.DUMMYFUNCTION("IFERROR(FILTER(Certificate!$B:$B, LOWER(Certificate!$A:$A)=LOWER(TRIM($V474)), (Certificate!$D:$D=""H"") + (Certificate!$D:$D=""HTO"")), """")"),"2023-AT-C180")</f>
        <v>2023-AT-C180</v>
      </c>
      <c r="AF474" s="7"/>
      <c r="AG474" s="7"/>
      <c r="AH474" s="8" t="str">
        <f ca="1">IFERROR(__xludf.DUMMYFUNCTION("IFERROR(FILTER(Certificate!$B:$B, LOWER(Certificate!$A:$A)=LOWER(TRIM($V474)), (Certificate!$D:$D=""TO"") + (Certificate!$D:$D=""HTO"")), """")"),"")</f>
        <v/>
      </c>
      <c r="AI474" s="7"/>
      <c r="AJ474" s="7"/>
      <c r="AK474" s="8" t="str">
        <f ca="1">IFERROR(__xludf.DUMMYFUNCTION("IFERROR(FILTER(Certificate!$B:$B, Certificate!$A:$A=TRIM($V474), Certificate!$D:$D=""D""), """")"),"")</f>
        <v/>
      </c>
      <c r="AL474" s="2"/>
    </row>
    <row r="475" spans="1:38" ht="13" x14ac:dyDescent="0.15">
      <c r="A475" s="2">
        <v>466</v>
      </c>
      <c r="B475" s="3">
        <v>45053</v>
      </c>
      <c r="C475" s="2" t="s">
        <v>1661</v>
      </c>
      <c r="D475" s="2" t="s">
        <v>1662</v>
      </c>
      <c r="E475" s="2" t="s">
        <v>771</v>
      </c>
      <c r="F475" s="2" t="s">
        <v>1178</v>
      </c>
      <c r="G475" s="2" t="s">
        <v>1179</v>
      </c>
      <c r="H475" s="2" t="s">
        <v>1180</v>
      </c>
      <c r="I475" s="2" t="s">
        <v>835</v>
      </c>
      <c r="J475" s="2" t="s">
        <v>1182</v>
      </c>
      <c r="K475" s="2" t="s">
        <v>42</v>
      </c>
      <c r="V475" s="4" t="str">
        <f t="shared" si="1"/>
        <v>Nikolai Stashkevich</v>
      </c>
      <c r="X475" s="5">
        <v>0</v>
      </c>
      <c r="Z475" s="2" t="s">
        <v>180</v>
      </c>
      <c r="AA475" s="5"/>
      <c r="AB475" s="5"/>
      <c r="AC475" s="5"/>
      <c r="AD475" s="9"/>
      <c r="AE475" s="21" t="str">
        <f ca="1">IFERROR(__xludf.DUMMYFUNCTION("IFERROR(FILTER(Certificate!$B:$B, LOWER(Certificate!$A:$A)=LOWER(TRIM($V475)), (Certificate!$D:$D=""H"") + (Certificate!$D:$D=""HTO"")), """")"),"2023-AT-C104")</f>
        <v>2023-AT-C104</v>
      </c>
      <c r="AF475" s="7"/>
      <c r="AG475" s="7"/>
      <c r="AH475" s="8" t="str">
        <f ca="1">IFERROR(__xludf.DUMMYFUNCTION("IFERROR(FILTER(Certificate!$B:$B, LOWER(Certificate!$A:$A)=LOWER(TRIM($V475)), (Certificate!$D:$D=""TO"") + (Certificate!$D:$D=""HTO"")), """")"),"")</f>
        <v/>
      </c>
      <c r="AI475" s="7"/>
      <c r="AJ475" s="7"/>
      <c r="AK475" s="8" t="str">
        <f ca="1">IFERROR(__xludf.DUMMYFUNCTION("IFERROR(FILTER(Certificate!$B:$B, Certificate!$A:$A=TRIM($V475), Certificate!$D:$D=""D""), """")"),"")</f>
        <v/>
      </c>
      <c r="AL475" s="2"/>
    </row>
    <row r="476" spans="1:38" ht="13" x14ac:dyDescent="0.15">
      <c r="A476" s="2">
        <v>467</v>
      </c>
      <c r="B476" s="3">
        <v>45053</v>
      </c>
      <c r="C476" s="2" t="s">
        <v>1661</v>
      </c>
      <c r="D476" s="2" t="s">
        <v>1662</v>
      </c>
      <c r="E476" s="2" t="s">
        <v>771</v>
      </c>
      <c r="F476" s="2" t="s">
        <v>1734</v>
      </c>
      <c r="G476" s="2" t="s">
        <v>1735</v>
      </c>
      <c r="H476" s="2" t="s">
        <v>1736</v>
      </c>
      <c r="I476" s="2" t="s">
        <v>1737</v>
      </c>
      <c r="J476" s="2" t="s">
        <v>1660</v>
      </c>
      <c r="K476" s="2" t="s">
        <v>1738</v>
      </c>
      <c r="V476" s="4" t="str">
        <f t="shared" si="1"/>
        <v>Natalia Sanin</v>
      </c>
      <c r="X476" s="5">
        <v>0.68869999999999998</v>
      </c>
      <c r="Y476" s="5">
        <v>0.83960000000000001</v>
      </c>
      <c r="Z476" s="2" t="s">
        <v>180</v>
      </c>
      <c r="AA476" s="5"/>
      <c r="AB476" s="5"/>
      <c r="AC476" s="5"/>
      <c r="AD476" s="7"/>
      <c r="AE476" s="21" t="str">
        <f ca="1">IFERROR(__xludf.DUMMYFUNCTION("IFERROR(FILTER(Certificate!$B:$B, LOWER(Certificate!$A:$A)=LOWER(TRIM($V476)), (Certificate!$D:$D=""H"") + (Certificate!$D:$D=""HTO"")), """")"),"")</f>
        <v/>
      </c>
      <c r="AF476" s="7"/>
      <c r="AG476" s="7"/>
      <c r="AH476" s="8" t="str">
        <f ca="1">IFERROR(__xludf.DUMMYFUNCTION("IFERROR(FILTER(Certificate!$B:$B, LOWER(Certificate!$A:$A)=LOWER(TRIM($V476)), (Certificate!$D:$D=""TO"") + (Certificate!$D:$D=""HTO"")), """")"),"")</f>
        <v/>
      </c>
      <c r="AI476" s="7"/>
      <c r="AJ476" s="7"/>
      <c r="AK476" s="8" t="str">
        <f ca="1">IFERROR(__xludf.DUMMYFUNCTION("IFERROR(FILTER(Certificate!$B:$B, Certificate!$A:$A=TRIM($V476), Certificate!$D:$D=""D""), """")"),"")</f>
        <v/>
      </c>
      <c r="AL476" s="2"/>
    </row>
    <row r="477" spans="1:38" ht="13" x14ac:dyDescent="0.15">
      <c r="A477" s="2">
        <v>468</v>
      </c>
      <c r="B477" s="3">
        <v>45053</v>
      </c>
      <c r="C477" s="2" t="s">
        <v>1661</v>
      </c>
      <c r="D477" s="2" t="s">
        <v>1662</v>
      </c>
      <c r="E477" s="2" t="s">
        <v>771</v>
      </c>
      <c r="F477" s="2" t="s">
        <v>1739</v>
      </c>
      <c r="G477" s="2" t="s">
        <v>1740</v>
      </c>
      <c r="H477" s="2" t="s">
        <v>1741</v>
      </c>
      <c r="I477" s="2" t="s">
        <v>1737</v>
      </c>
      <c r="J477" s="2" t="s">
        <v>1660</v>
      </c>
      <c r="K477" s="2" t="s">
        <v>22</v>
      </c>
      <c r="V477" s="4" t="str">
        <f t="shared" si="1"/>
        <v>Herdi Andrariladchi</v>
      </c>
      <c r="X477" s="5">
        <v>0.91510000000000002</v>
      </c>
      <c r="Z477" s="2" t="s">
        <v>70</v>
      </c>
      <c r="AA477" s="5">
        <v>0.88329999999999997</v>
      </c>
      <c r="AB477" s="5"/>
      <c r="AC477" s="5"/>
      <c r="AD477" s="7" t="s">
        <v>102</v>
      </c>
      <c r="AE477" s="21" t="str">
        <f ca="1">IFERROR(__xludf.DUMMYFUNCTION("IFERROR(FILTER(Certificate!$B:$B, LOWER(Certificate!$A:$A)=LOWER(TRIM($V477)), (Certificate!$D:$D=""H"") + (Certificate!$D:$D=""HTO"")), """")"),"2024-AT-C196")</f>
        <v>2024-AT-C196</v>
      </c>
      <c r="AF477" s="7"/>
      <c r="AG477" s="7"/>
      <c r="AH477" s="8" t="str">
        <f ca="1">IFERROR(__xludf.DUMMYFUNCTION("IFERROR(FILTER(Certificate!$B:$B, LOWER(Certificate!$A:$A)=LOWER(TRIM($V477)), (Certificate!$D:$D=""TO"") + (Certificate!$D:$D=""HTO"")), """")"),"")</f>
        <v/>
      </c>
      <c r="AI477" s="7"/>
      <c r="AJ477" s="7"/>
      <c r="AK477" s="8" t="str">
        <f ca="1">IFERROR(__xludf.DUMMYFUNCTION("IFERROR(FILTER(Certificate!$B:$B, Certificate!$A:$A=TRIM($V477), Certificate!$D:$D=""D""), """")"),"")</f>
        <v/>
      </c>
      <c r="AL477" s="2"/>
    </row>
    <row r="478" spans="1:38" ht="13" x14ac:dyDescent="0.15">
      <c r="A478" s="2">
        <v>469</v>
      </c>
      <c r="B478" s="3">
        <v>45053</v>
      </c>
      <c r="C478" s="2" t="s">
        <v>1661</v>
      </c>
      <c r="D478" s="2" t="s">
        <v>1662</v>
      </c>
      <c r="E478" s="2" t="s">
        <v>771</v>
      </c>
      <c r="F478" s="2" t="s">
        <v>1742</v>
      </c>
      <c r="G478" s="2" t="s">
        <v>1743</v>
      </c>
      <c r="H478" s="2" t="s">
        <v>1744</v>
      </c>
      <c r="I478" s="2" t="s">
        <v>1665</v>
      </c>
      <c r="J478" s="2" t="s">
        <v>1660</v>
      </c>
      <c r="K478" s="2" t="s">
        <v>8</v>
      </c>
      <c r="V478" s="4" t="str">
        <f t="shared" si="1"/>
        <v>Emi Kaiwa</v>
      </c>
      <c r="X478" s="5">
        <v>0</v>
      </c>
      <c r="Z478" s="2" t="s">
        <v>180</v>
      </c>
      <c r="AA478" s="5"/>
      <c r="AB478" s="5"/>
      <c r="AC478" s="5"/>
      <c r="AD478" s="7"/>
      <c r="AE478" s="21" t="str">
        <f ca="1">IFERROR(__xludf.DUMMYFUNCTION("IFERROR(FILTER(Certificate!$B:$B, LOWER(Certificate!$A:$A)=LOWER(TRIM($V478)), (Certificate!$D:$D=""H"") + (Certificate!$D:$D=""HTO"")), """")"),"")</f>
        <v/>
      </c>
      <c r="AF478" s="7"/>
      <c r="AG478" s="7"/>
      <c r="AH478" s="8" t="str">
        <f ca="1">IFERROR(__xludf.DUMMYFUNCTION("IFERROR(FILTER(Certificate!$B:$B, LOWER(Certificate!$A:$A)=LOWER(TRIM($V478)), (Certificate!$D:$D=""TO"") + (Certificate!$D:$D=""HTO"")), """")"),"")</f>
        <v/>
      </c>
      <c r="AI478" s="7"/>
      <c r="AJ478" s="7"/>
      <c r="AK478" s="8" t="str">
        <f ca="1">IFERROR(__xludf.DUMMYFUNCTION("IFERROR(FILTER(Certificate!$B:$B, Certificate!$A:$A=TRIM($V478), Certificate!$D:$D=""D""), """")"),"")</f>
        <v/>
      </c>
      <c r="AL478" s="2"/>
    </row>
    <row r="479" spans="1:38" ht="13" x14ac:dyDescent="0.15">
      <c r="A479" s="2">
        <v>470</v>
      </c>
      <c r="B479" s="3">
        <v>45053</v>
      </c>
      <c r="C479" s="2" t="s">
        <v>1661</v>
      </c>
      <c r="D479" s="2" t="s">
        <v>1662</v>
      </c>
      <c r="E479" s="2" t="s">
        <v>771</v>
      </c>
      <c r="F479" s="2" t="s">
        <v>1745</v>
      </c>
      <c r="G479" s="2" t="s">
        <v>1746</v>
      </c>
      <c r="H479" s="2" t="s">
        <v>1747</v>
      </c>
      <c r="I479" s="2" t="s">
        <v>1659</v>
      </c>
      <c r="J479" s="2" t="s">
        <v>1748</v>
      </c>
      <c r="K479" s="2" t="s">
        <v>24</v>
      </c>
      <c r="V479" s="4" t="str">
        <f t="shared" si="1"/>
        <v>Eduardo Bluhm</v>
      </c>
      <c r="X479" s="5">
        <v>0</v>
      </c>
      <c r="Z479" s="2" t="s">
        <v>180</v>
      </c>
      <c r="AA479" s="5"/>
      <c r="AB479" s="5"/>
      <c r="AC479" s="5"/>
      <c r="AD479" s="7"/>
      <c r="AE479" s="21" t="str">
        <f ca="1">IFERROR(__xludf.DUMMYFUNCTION("IFERROR(FILTER(Certificate!$B:$B, LOWER(Certificate!$A:$A)=LOWER(TRIM($V479)), (Certificate!$D:$D=""H"") + (Certificate!$D:$D=""HTO"")), """")"),"")</f>
        <v/>
      </c>
      <c r="AF479" s="7"/>
      <c r="AG479" s="7"/>
      <c r="AH479" s="8" t="str">
        <f ca="1">IFERROR(__xludf.DUMMYFUNCTION("IFERROR(FILTER(Certificate!$B:$B, LOWER(Certificate!$A:$A)=LOWER(TRIM($V479)), (Certificate!$D:$D=""TO"") + (Certificate!$D:$D=""HTO"")), """")"),"")</f>
        <v/>
      </c>
      <c r="AI479" s="7"/>
      <c r="AJ479" s="7"/>
      <c r="AK479" s="8" t="str">
        <f ca="1">IFERROR(__xludf.DUMMYFUNCTION("IFERROR(FILTER(Certificate!$B:$B, Certificate!$A:$A=TRIM($V479), Certificate!$D:$D=""D""), """")"),"")</f>
        <v/>
      </c>
      <c r="AL479" s="2"/>
    </row>
    <row r="480" spans="1:38" ht="13" x14ac:dyDescent="0.15">
      <c r="A480" s="2">
        <v>471</v>
      </c>
      <c r="B480" s="3">
        <v>45143</v>
      </c>
      <c r="C480" s="2" t="s">
        <v>1749</v>
      </c>
      <c r="D480" s="2" t="s">
        <v>1750</v>
      </c>
      <c r="E480" s="2" t="s">
        <v>771</v>
      </c>
      <c r="F480" s="2" t="s">
        <v>1751</v>
      </c>
      <c r="G480" s="2" t="s">
        <v>1752</v>
      </c>
      <c r="H480" s="2" t="s">
        <v>1753</v>
      </c>
      <c r="I480" s="2" t="s">
        <v>835</v>
      </c>
      <c r="J480" s="2" t="s">
        <v>1015</v>
      </c>
      <c r="K480" s="2" t="s">
        <v>1</v>
      </c>
      <c r="V480" s="4" t="str">
        <f t="shared" si="1"/>
        <v>HILAL YILMAZ</v>
      </c>
      <c r="X480" s="5">
        <v>0.85850000000000004</v>
      </c>
      <c r="Z480" s="2" t="s">
        <v>70</v>
      </c>
      <c r="AA480" s="5">
        <v>0</v>
      </c>
      <c r="AB480" s="5"/>
      <c r="AC480" s="5"/>
      <c r="AD480" s="7" t="s">
        <v>71</v>
      </c>
      <c r="AE480" s="21" t="str">
        <f ca="1">IFERROR(__xludf.DUMMYFUNCTION("IFERROR(FILTER(Certificate!$B:$B, LOWER(Certificate!$A:$A)=LOWER(TRIM($V480)), (Certificate!$D:$D=""H"") + (Certificate!$D:$D=""HTO"")), """")"),"")</f>
        <v/>
      </c>
      <c r="AF480" s="7"/>
      <c r="AG480" s="7"/>
      <c r="AH480" s="8" t="str">
        <f ca="1">IFERROR(__xludf.DUMMYFUNCTION("IFERROR(FILTER(Certificate!$B:$B, LOWER(Certificate!$A:$A)=LOWER(TRIM($V480)), (Certificate!$D:$D=""TO"") + (Certificate!$D:$D=""HTO"")), """")"),"")</f>
        <v/>
      </c>
      <c r="AI480" s="7"/>
      <c r="AJ480" s="7"/>
      <c r="AK480" s="8" t="str">
        <f ca="1">IFERROR(__xludf.DUMMYFUNCTION("IFERROR(FILTER(Certificate!$B:$B, Certificate!$A:$A=TRIM($V480), Certificate!$D:$D=""D""), """")"),"")</f>
        <v/>
      </c>
      <c r="AL480" s="2"/>
    </row>
    <row r="481" spans="1:38" ht="13" x14ac:dyDescent="0.15">
      <c r="A481" s="2">
        <v>472</v>
      </c>
      <c r="B481" s="3">
        <v>45143</v>
      </c>
      <c r="C481" s="2" t="s">
        <v>1749</v>
      </c>
      <c r="D481" s="2" t="s">
        <v>1750</v>
      </c>
      <c r="E481" s="2" t="s">
        <v>771</v>
      </c>
      <c r="F481" s="2" t="s">
        <v>1754</v>
      </c>
      <c r="G481" s="2" t="s">
        <v>1755</v>
      </c>
      <c r="H481" s="2" t="s">
        <v>1756</v>
      </c>
      <c r="I481" s="2" t="s">
        <v>835</v>
      </c>
      <c r="J481" s="2" t="s">
        <v>1471</v>
      </c>
      <c r="K481" s="2" t="s">
        <v>1</v>
      </c>
      <c r="V481" s="4" t="str">
        <f t="shared" si="1"/>
        <v>Hamza Akdağ</v>
      </c>
      <c r="X481" s="5">
        <v>0.85089999999999999</v>
      </c>
      <c r="Z481" s="2" t="s">
        <v>70</v>
      </c>
      <c r="AA481" s="5">
        <v>0.84670000000000001</v>
      </c>
      <c r="AB481" s="5">
        <v>0.38329999999999997</v>
      </c>
      <c r="AC481" s="5"/>
      <c r="AD481" s="7" t="s">
        <v>102</v>
      </c>
      <c r="AE481" s="21" t="str">
        <f ca="1">IFERROR(__xludf.DUMMYFUNCTION("IFERROR(FILTER(Certificate!$B:$B, LOWER(Certificate!$A:$A)=LOWER(TRIM($V481)), (Certificate!$D:$D=""H"") + (Certificate!$D:$D=""HTO"")), """")"),"2024-AT-C208")</f>
        <v>2024-AT-C208</v>
      </c>
      <c r="AF481" s="7"/>
      <c r="AG481" s="7" t="s">
        <v>737</v>
      </c>
      <c r="AH481" s="8" t="str">
        <f ca="1">IFERROR(__xludf.DUMMYFUNCTION("IFERROR(FILTER(Certificate!$B:$B, LOWER(Certificate!$A:$A)=LOWER(TRIM($V481)), (Certificate!$D:$D=""TO"") + (Certificate!$D:$D=""HTO"")), """")"),"")</f>
        <v/>
      </c>
      <c r="AI481" s="7"/>
      <c r="AJ481" s="7"/>
      <c r="AK481" s="8" t="str">
        <f ca="1">IFERROR(__xludf.DUMMYFUNCTION("IFERROR(FILTER(Certificate!$B:$B, Certificate!$A:$A=TRIM($V481), Certificate!$D:$D=""D""), """")"),"")</f>
        <v/>
      </c>
      <c r="AL481" s="2"/>
    </row>
    <row r="482" spans="1:38" ht="13" x14ac:dyDescent="0.15">
      <c r="A482" s="2">
        <v>473</v>
      </c>
      <c r="B482" s="3">
        <v>45143</v>
      </c>
      <c r="C482" s="2" t="s">
        <v>1749</v>
      </c>
      <c r="D482" s="2" t="s">
        <v>1750</v>
      </c>
      <c r="E482" s="2" t="s">
        <v>771</v>
      </c>
      <c r="F482" s="2" t="s">
        <v>1757</v>
      </c>
      <c r="G482" s="2" t="s">
        <v>1758</v>
      </c>
      <c r="H482" s="2" t="s">
        <v>1759</v>
      </c>
      <c r="I482" s="2" t="s">
        <v>1760</v>
      </c>
      <c r="J482" s="2" t="s">
        <v>1471</v>
      </c>
      <c r="K482" s="2" t="s">
        <v>1</v>
      </c>
      <c r="V482" s="4" t="str">
        <f t="shared" si="1"/>
        <v>FIRAT TOZLU</v>
      </c>
      <c r="X482" s="5">
        <v>0.87739999999999996</v>
      </c>
      <c r="Z482" s="2" t="s">
        <v>70</v>
      </c>
      <c r="AA482" s="5">
        <v>1.7166999999999999</v>
      </c>
      <c r="AB482" s="5">
        <v>0.7833</v>
      </c>
      <c r="AC482" s="5"/>
      <c r="AD482" s="7" t="s">
        <v>102</v>
      </c>
      <c r="AE482" s="23" t="str">
        <f ca="1">IFERROR(__xludf.DUMMYFUNCTION("IFERROR(FILTER(Certificate!$B:$B, LOWER(Certificate!$A:$A)=LOWER(TRIM($V482)), (Certificate!$D:$D=""H"") + (Certificate!$D:$D=""HTO"")), """")"),"2024-AT-C219")</f>
        <v>2024-AT-C219</v>
      </c>
      <c r="AF482" s="7"/>
      <c r="AG482" s="7" t="s">
        <v>103</v>
      </c>
      <c r="AH482" s="8" t="str">
        <f ca="1">IFERROR(__xludf.DUMMYFUNCTION("IFERROR(FILTER(Certificate!$B:$B, LOWER(Certificate!$A:$A)=LOWER(TRIM($V482)), (Certificate!$D:$D=""TO"") + (Certificate!$D:$D=""HTO"")), """")"),"2024-AT-C214")</f>
        <v>2024-AT-C214</v>
      </c>
      <c r="AI482" s="7"/>
      <c r="AJ482" s="7"/>
      <c r="AK482" s="8" t="str">
        <f ca="1">IFERROR(__xludf.DUMMYFUNCTION("IFERROR(FILTER(Certificate!$B:$B, Certificate!$A:$A=TRIM($V482), Certificate!$D:$D=""D""), """")"),"")</f>
        <v/>
      </c>
      <c r="AL482" s="2"/>
    </row>
    <row r="483" spans="1:38" ht="13" x14ac:dyDescent="0.15">
      <c r="A483" s="2">
        <v>474</v>
      </c>
      <c r="B483" s="3">
        <v>45143</v>
      </c>
      <c r="C483" s="2" t="s">
        <v>1749</v>
      </c>
      <c r="D483" s="2" t="s">
        <v>1750</v>
      </c>
      <c r="E483" s="2" t="s">
        <v>771</v>
      </c>
      <c r="F483" s="2" t="s">
        <v>1761</v>
      </c>
      <c r="G483" s="2" t="s">
        <v>1731</v>
      </c>
      <c r="H483" s="2" t="s">
        <v>1762</v>
      </c>
      <c r="I483" s="2" t="s">
        <v>835</v>
      </c>
      <c r="J483" s="2" t="s">
        <v>101</v>
      </c>
      <c r="K483" s="2" t="s">
        <v>1</v>
      </c>
      <c r="V483" s="4" t="str">
        <f t="shared" si="1"/>
        <v>RESUL İPEK</v>
      </c>
      <c r="X483" s="5">
        <v>0.87739999999999996</v>
      </c>
      <c r="Z483" s="2" t="s">
        <v>70</v>
      </c>
      <c r="AA483" s="5">
        <v>0.81669999999999998</v>
      </c>
      <c r="AB483" s="5">
        <v>0.73329999999999995</v>
      </c>
      <c r="AC483" s="5"/>
      <c r="AD483" s="7" t="s">
        <v>102</v>
      </c>
      <c r="AE483" s="21" t="str">
        <f ca="1">IFERROR(__xludf.DUMMYFUNCTION("IFERROR(FILTER(Certificate!$B:$B, LOWER(Certificate!$A:$A)=LOWER(TRIM($V483)), (Certificate!$D:$D=""H"") + (Certificate!$D:$D=""HTO"")), """")"),"2023-AT-C185")</f>
        <v>2023-AT-C185</v>
      </c>
      <c r="AF483" s="7"/>
      <c r="AG483" s="7" t="s">
        <v>737</v>
      </c>
      <c r="AH483" s="8" t="str">
        <f ca="1">IFERROR(__xludf.DUMMYFUNCTION("IFERROR(FILTER(Certificate!$B:$B, LOWER(Certificate!$A:$A)=LOWER(TRIM($V483)), (Certificate!$D:$D=""TO"") + (Certificate!$D:$D=""HTO"")), """")"),"")</f>
        <v/>
      </c>
      <c r="AI483" s="7"/>
      <c r="AJ483" s="7"/>
      <c r="AK483" s="8" t="str">
        <f ca="1">IFERROR(__xludf.DUMMYFUNCTION("IFERROR(FILTER(Certificate!$B:$B, Certificate!$A:$A=TRIM($V483), Certificate!$D:$D=""D""), """")"),"")</f>
        <v/>
      </c>
      <c r="AL483" s="2"/>
    </row>
    <row r="484" spans="1:38" ht="13" x14ac:dyDescent="0.15">
      <c r="A484" s="2">
        <v>475</v>
      </c>
      <c r="B484" s="3">
        <v>45143</v>
      </c>
      <c r="C484" s="2" t="s">
        <v>1749</v>
      </c>
      <c r="D484" s="2" t="s">
        <v>1750</v>
      </c>
      <c r="E484" s="2" t="s">
        <v>771</v>
      </c>
      <c r="F484" s="2" t="s">
        <v>1763</v>
      </c>
      <c r="G484" s="2" t="s">
        <v>1764</v>
      </c>
      <c r="H484" s="2" t="s">
        <v>1765</v>
      </c>
      <c r="I484" s="2" t="s">
        <v>1766</v>
      </c>
      <c r="J484" s="2" t="s">
        <v>1471</v>
      </c>
      <c r="K484" s="2" t="s">
        <v>1</v>
      </c>
      <c r="V484" s="4" t="str">
        <f t="shared" si="1"/>
        <v>Şadiye Yasemin Oker</v>
      </c>
      <c r="X484" s="5">
        <v>0.85470000000000002</v>
      </c>
      <c r="Z484" s="2" t="s">
        <v>70</v>
      </c>
      <c r="AA484" s="5">
        <v>0.8417</v>
      </c>
      <c r="AB484" s="5"/>
      <c r="AC484" s="5"/>
      <c r="AD484" s="7" t="s">
        <v>102</v>
      </c>
      <c r="AE484" s="21" t="str">
        <f ca="1">IFERROR(__xludf.DUMMYFUNCTION("IFERROR(FILTER(Certificate!$B:$B, LOWER(Certificate!$A:$A)=LOWER(TRIM($V484)), (Certificate!$D:$D=""H"") + (Certificate!$D:$D=""HTO"")), """")"),"2024-AT-C207")</f>
        <v>2024-AT-C207</v>
      </c>
      <c r="AF484" s="7"/>
      <c r="AG484" s="7"/>
      <c r="AH484" s="8" t="str">
        <f ca="1">IFERROR(__xludf.DUMMYFUNCTION("IFERROR(FILTER(Certificate!$B:$B, LOWER(Certificate!$A:$A)=LOWER(TRIM($V484)), (Certificate!$D:$D=""TO"") + (Certificate!$D:$D=""HTO"")), """")"),"")</f>
        <v/>
      </c>
      <c r="AI484" s="7"/>
      <c r="AJ484" s="7"/>
      <c r="AK484" s="8" t="str">
        <f ca="1">IFERROR(__xludf.DUMMYFUNCTION("IFERROR(FILTER(Certificate!$B:$B, Certificate!$A:$A=TRIM($V484), Certificate!$D:$D=""D""), """")"),"")</f>
        <v/>
      </c>
      <c r="AL484" s="2"/>
    </row>
    <row r="485" spans="1:38" ht="13" x14ac:dyDescent="0.15">
      <c r="A485" s="2">
        <v>476</v>
      </c>
      <c r="B485" s="3">
        <v>45143</v>
      </c>
      <c r="C485" s="2" t="s">
        <v>1749</v>
      </c>
      <c r="D485" s="2" t="s">
        <v>1750</v>
      </c>
      <c r="E485" s="2" t="s">
        <v>771</v>
      </c>
      <c r="F485" s="2" t="s">
        <v>1767</v>
      </c>
      <c r="G485" s="2" t="s">
        <v>1768</v>
      </c>
      <c r="H485" s="2" t="s">
        <v>1769</v>
      </c>
      <c r="I485" s="2" t="s">
        <v>1770</v>
      </c>
      <c r="J485" s="2" t="s">
        <v>1771</v>
      </c>
      <c r="K485" s="2" t="s">
        <v>1</v>
      </c>
      <c r="V485" s="4" t="str">
        <f t="shared" si="1"/>
        <v>selda Yalçın Aydoğdu</v>
      </c>
      <c r="X485" s="5">
        <v>0.94340000000000002</v>
      </c>
      <c r="Z485" s="2" t="s">
        <v>70</v>
      </c>
      <c r="AA485" s="5">
        <v>0.98</v>
      </c>
      <c r="AB485" s="5"/>
      <c r="AC485" s="5"/>
      <c r="AD485" s="7" t="s">
        <v>102</v>
      </c>
      <c r="AE485" s="21" t="str">
        <f ca="1">IFERROR(__xludf.DUMMYFUNCTION("IFERROR(FILTER(Certificate!$B:$B, LOWER(Certificate!$A:$A)=LOWER(TRIM($V485)), (Certificate!$D:$D=""H"") + (Certificate!$D:$D=""HTO"")), """")"),"2024-AT-C190")</f>
        <v>2024-AT-C190</v>
      </c>
      <c r="AF485" s="7"/>
      <c r="AG485" s="7"/>
      <c r="AH485" s="8" t="str">
        <f ca="1">IFERROR(__xludf.DUMMYFUNCTION("IFERROR(FILTER(Certificate!$B:$B, LOWER(Certificate!$A:$A)=LOWER(TRIM($V485)), (Certificate!$D:$D=""TO"") + (Certificate!$D:$D=""HTO"")), """")"),"")</f>
        <v/>
      </c>
      <c r="AI485" s="7"/>
      <c r="AJ485" s="7"/>
      <c r="AK485" s="8" t="str">
        <f ca="1">IFERROR(__xludf.DUMMYFUNCTION("IFERROR(FILTER(Certificate!$B:$B, Certificate!$A:$A=TRIM($V485), Certificate!$D:$D=""D""), """")"),"")</f>
        <v/>
      </c>
      <c r="AL485" s="2"/>
    </row>
    <row r="486" spans="1:38" ht="13" x14ac:dyDescent="0.15">
      <c r="A486" s="2">
        <v>477</v>
      </c>
      <c r="B486" s="3">
        <v>45143</v>
      </c>
      <c r="C486" s="2" t="s">
        <v>1749</v>
      </c>
      <c r="D486" s="2" t="s">
        <v>1750</v>
      </c>
      <c r="E486" s="2" t="s">
        <v>771</v>
      </c>
      <c r="F486" s="2" t="s">
        <v>1772</v>
      </c>
      <c r="G486" s="2" t="s">
        <v>1773</v>
      </c>
      <c r="H486" s="2" t="s">
        <v>1774</v>
      </c>
      <c r="I486" s="2" t="s">
        <v>835</v>
      </c>
      <c r="J486" s="2" t="s">
        <v>101</v>
      </c>
      <c r="K486" s="2" t="s">
        <v>1</v>
      </c>
      <c r="V486" s="4" t="str">
        <f t="shared" si="1"/>
        <v>ERSEN DAŞ</v>
      </c>
      <c r="X486" s="5">
        <v>0.76229999999999998</v>
      </c>
      <c r="Y486" s="5">
        <v>0.86419999999999997</v>
      </c>
      <c r="Z486" s="2" t="s">
        <v>70</v>
      </c>
      <c r="AA486" s="5">
        <v>1.7250000000000001</v>
      </c>
      <c r="AB486" s="5"/>
      <c r="AC486" s="5"/>
      <c r="AD486" s="7" t="s">
        <v>102</v>
      </c>
      <c r="AE486" s="21" t="str">
        <f ca="1">IFERROR(__xludf.DUMMYFUNCTION("IFERROR(FILTER(Certificate!$B:$B, LOWER(Certificate!$A:$A)=LOWER(TRIM($V486)), (Certificate!$D:$D=""H"") + (Certificate!$D:$D=""HTO"")), """")"),"2024-AT-C258")</f>
        <v>2024-AT-C258</v>
      </c>
      <c r="AF486" s="7"/>
      <c r="AG486" s="7"/>
      <c r="AH486" s="8" t="str">
        <f ca="1">IFERROR(__xludf.DUMMYFUNCTION("IFERROR(FILTER(Certificate!$B:$B, LOWER(Certificate!$A:$A)=LOWER(TRIM($V486)), (Certificate!$D:$D=""TO"") + (Certificate!$D:$D=""HTO"")), """")"),"")</f>
        <v/>
      </c>
      <c r="AI486" s="7"/>
      <c r="AJ486" s="7"/>
      <c r="AK486" s="8" t="str">
        <f ca="1">IFERROR(__xludf.DUMMYFUNCTION("IFERROR(FILTER(Certificate!$B:$B, Certificate!$A:$A=TRIM($V486), Certificate!$D:$D=""D""), """")"),"")</f>
        <v/>
      </c>
      <c r="AL486" s="2"/>
    </row>
    <row r="487" spans="1:38" ht="13" x14ac:dyDescent="0.15">
      <c r="A487" s="2">
        <v>478</v>
      </c>
      <c r="B487" s="3">
        <v>45143</v>
      </c>
      <c r="C487" s="2" t="s">
        <v>1749</v>
      </c>
      <c r="D487" s="2" t="s">
        <v>1750</v>
      </c>
      <c r="E487" s="2" t="s">
        <v>771</v>
      </c>
      <c r="F487" s="2" t="s">
        <v>1775</v>
      </c>
      <c r="G487" s="2" t="s">
        <v>1776</v>
      </c>
      <c r="H487" s="2" t="s">
        <v>1777</v>
      </c>
      <c r="I487" s="2" t="s">
        <v>1234</v>
      </c>
      <c r="J487" s="2" t="s">
        <v>1471</v>
      </c>
      <c r="K487" s="2" t="s">
        <v>1</v>
      </c>
      <c r="V487" s="4" t="str">
        <f t="shared" si="1"/>
        <v>Burak Geniş</v>
      </c>
      <c r="X487" s="5">
        <v>0.93210000000000004</v>
      </c>
      <c r="Z487" s="2" t="s">
        <v>70</v>
      </c>
      <c r="AA487" s="5">
        <v>0</v>
      </c>
      <c r="AB487" s="5">
        <v>0.8417</v>
      </c>
      <c r="AC487" s="5"/>
      <c r="AD487" s="7" t="s">
        <v>71</v>
      </c>
      <c r="AE487" s="21" t="str">
        <f ca="1">IFERROR(__xludf.DUMMYFUNCTION("IFERROR(FILTER(Certificate!$B:$B, LOWER(Certificate!$A:$A)=LOWER(TRIM($V487)), (Certificate!$D:$D=""H"") + (Certificate!$D:$D=""HTO"")), """")"),"2023-AT-C166")</f>
        <v>2023-AT-C166</v>
      </c>
      <c r="AF487" s="7"/>
      <c r="AG487" s="7" t="s">
        <v>103</v>
      </c>
      <c r="AH487" s="9" t="str">
        <f ca="1">IFERROR(__xludf.DUMMYFUNCTION("IFERROR(FILTER(Certificate!$B:$B, LOWER(Certificate!$A:$A)=LOWER(TRIM($V487)), (Certificate!$D:$D=""TO"") + (Certificate!$D:$D=""HTO"")), """")"),"")</f>
        <v/>
      </c>
      <c r="AI487" s="7"/>
      <c r="AJ487" s="7"/>
      <c r="AK487" s="8" t="str">
        <f ca="1">IFERROR(__xludf.DUMMYFUNCTION("IFERROR(FILTER(Certificate!$B:$B, Certificate!$A:$A=TRIM($V487), Certificate!$D:$D=""D""), """")"),"")</f>
        <v/>
      </c>
      <c r="AL487" s="2"/>
    </row>
    <row r="488" spans="1:38" ht="13" x14ac:dyDescent="0.15">
      <c r="A488" s="2">
        <v>479</v>
      </c>
      <c r="B488" s="3">
        <v>45143</v>
      </c>
      <c r="C488" s="2" t="s">
        <v>1749</v>
      </c>
      <c r="D488" s="2" t="s">
        <v>1750</v>
      </c>
      <c r="E488" s="2" t="s">
        <v>771</v>
      </c>
      <c r="F488" s="2" t="s">
        <v>1778</v>
      </c>
      <c r="G488" s="2" t="s">
        <v>1779</v>
      </c>
      <c r="H488" s="2" t="s">
        <v>1780</v>
      </c>
      <c r="I488" s="2" t="s">
        <v>1781</v>
      </c>
      <c r="J488" s="2" t="s">
        <v>1782</v>
      </c>
      <c r="K488" s="2" t="s">
        <v>1</v>
      </c>
      <c r="V488" s="4" t="str">
        <f t="shared" si="1"/>
        <v>Cenk Türker</v>
      </c>
      <c r="X488" s="5">
        <v>0.88680000000000003</v>
      </c>
      <c r="Z488" s="2" t="s">
        <v>70</v>
      </c>
      <c r="AA488" s="5">
        <v>0.8</v>
      </c>
      <c r="AB488" s="5"/>
      <c r="AC488" s="5"/>
      <c r="AD488" s="7" t="s">
        <v>102</v>
      </c>
      <c r="AE488" s="21" t="str">
        <f ca="1">IFERROR(__xludf.DUMMYFUNCTION("IFERROR(FILTER(Certificate!$B:$B, LOWER(Certificate!$A:$A)=LOWER(TRIM($V488)), (Certificate!$D:$D=""H"") + (Certificate!$D:$D=""HTO"")), """")"),"2024-AT-C215")</f>
        <v>2024-AT-C215</v>
      </c>
      <c r="AF488" s="7"/>
      <c r="AG488" s="7"/>
      <c r="AH488" s="8" t="str">
        <f ca="1">IFERROR(__xludf.DUMMYFUNCTION("IFERROR(FILTER(Certificate!$B:$B, LOWER(Certificate!$A:$A)=LOWER(TRIM($V488)), (Certificate!$D:$D=""TO"") + (Certificate!$D:$D=""HTO"")), """")"),"")</f>
        <v/>
      </c>
      <c r="AI488" s="7"/>
      <c r="AJ488" s="7"/>
      <c r="AK488" s="8" t="str">
        <f ca="1">IFERROR(__xludf.DUMMYFUNCTION("IFERROR(FILTER(Certificate!$B:$B, Certificate!$A:$A=TRIM($V488), Certificate!$D:$D=""D""), """")"),"")</f>
        <v/>
      </c>
      <c r="AL488" s="2"/>
    </row>
    <row r="489" spans="1:38" ht="13" x14ac:dyDescent="0.15">
      <c r="A489" s="2">
        <v>480</v>
      </c>
      <c r="B489" s="3">
        <v>45143</v>
      </c>
      <c r="C489" s="2" t="s">
        <v>1749</v>
      </c>
      <c r="D489" s="2" t="s">
        <v>1750</v>
      </c>
      <c r="E489" s="2" t="s">
        <v>771</v>
      </c>
      <c r="F489" s="2" t="s">
        <v>1783</v>
      </c>
      <c r="G489" s="2" t="s">
        <v>1784</v>
      </c>
      <c r="H489" s="2" t="s">
        <v>1785</v>
      </c>
      <c r="I489" s="2" t="s">
        <v>1786</v>
      </c>
      <c r="J489" s="2" t="s">
        <v>293</v>
      </c>
      <c r="K489" s="2" t="s">
        <v>6</v>
      </c>
      <c r="V489" s="4" t="str">
        <f t="shared" si="1"/>
        <v>Jie Ren</v>
      </c>
      <c r="X489" s="5">
        <v>0.83960000000000001</v>
      </c>
      <c r="Y489" s="5">
        <v>0.86419999999999997</v>
      </c>
      <c r="Z489" s="2" t="s">
        <v>70</v>
      </c>
      <c r="AA489" s="5">
        <v>0.91669999999999996</v>
      </c>
      <c r="AB489" s="5">
        <v>0.65</v>
      </c>
      <c r="AC489" s="5"/>
      <c r="AD489" s="7" t="s">
        <v>102</v>
      </c>
      <c r="AE489" s="23" t="str">
        <f ca="1">IFERROR(__xludf.DUMMYFUNCTION("IFERROR(FILTER(Certificate!$B:$B, LOWER(Certificate!$A:$A)=LOWER(TRIM($V489)), (Certificate!$D:$D=""H"") + (Certificate!$D:$D=""HTO"")), """")"),"2024-AT-C305")</f>
        <v>2024-AT-C305</v>
      </c>
      <c r="AF489" s="7"/>
      <c r="AG489" s="7" t="s">
        <v>737</v>
      </c>
      <c r="AH489" s="8" t="str">
        <f ca="1">IFERROR(__xludf.DUMMYFUNCTION("IFERROR(FILTER(Certificate!$B:$B, LOWER(Certificate!$A:$A)=LOWER(TRIM($V489)), (Certificate!$D:$D=""TO"") + (Certificate!$D:$D=""HTO"")), """")"),"")</f>
        <v/>
      </c>
      <c r="AI489" s="7"/>
      <c r="AJ489" s="7"/>
      <c r="AK489" s="8" t="str">
        <f ca="1">IFERROR(__xludf.DUMMYFUNCTION("IFERROR(FILTER(Certificate!$B:$B, Certificate!$A:$A=TRIM($V489), Certificate!$D:$D=""D""), """")"),"")</f>
        <v/>
      </c>
      <c r="AL489" s="2"/>
    </row>
    <row r="490" spans="1:38" ht="13" x14ac:dyDescent="0.15">
      <c r="A490" s="2">
        <v>481</v>
      </c>
      <c r="B490" s="3">
        <v>45143</v>
      </c>
      <c r="C490" s="2" t="s">
        <v>1749</v>
      </c>
      <c r="D490" s="2" t="s">
        <v>1750</v>
      </c>
      <c r="E490" s="2" t="s">
        <v>771</v>
      </c>
      <c r="F490" s="2" t="s">
        <v>1787</v>
      </c>
      <c r="G490" s="2" t="s">
        <v>1788</v>
      </c>
      <c r="H490" s="2" t="s">
        <v>1789</v>
      </c>
      <c r="I490" s="2" t="s">
        <v>1665</v>
      </c>
      <c r="J490" s="2" t="s">
        <v>1790</v>
      </c>
      <c r="K490" s="2" t="s">
        <v>1</v>
      </c>
      <c r="V490" s="4" t="str">
        <f t="shared" si="1"/>
        <v>Meryem Melisa Uyankaya Kırbaççıoğlu</v>
      </c>
      <c r="X490" s="5">
        <v>0.79810000000000003</v>
      </c>
      <c r="Y490" s="5">
        <v>0.93020000000000003</v>
      </c>
      <c r="Z490" s="2" t="s">
        <v>70</v>
      </c>
      <c r="AA490" s="5">
        <v>0.75</v>
      </c>
      <c r="AB490" s="5"/>
      <c r="AC490" s="5"/>
      <c r="AD490" s="7" t="s">
        <v>102</v>
      </c>
      <c r="AE490" s="21" t="str">
        <f ca="1">IFERROR(__xludf.DUMMYFUNCTION("IFERROR(FILTER(Certificate!$B:$B, LOWER(Certificate!$A:$A)=LOWER(TRIM($V490)), (Certificate!$D:$D=""H"") + (Certificate!$D:$D=""HTO"")), """")"),"2024-AT-C226")</f>
        <v>2024-AT-C226</v>
      </c>
      <c r="AF490" s="7"/>
      <c r="AG490" s="7"/>
      <c r="AH490" s="8" t="str">
        <f ca="1">IFERROR(__xludf.DUMMYFUNCTION("IFERROR(FILTER(Certificate!$B:$B, LOWER(Certificate!$A:$A)=LOWER(TRIM($V490)), (Certificate!$D:$D=""TO"") + (Certificate!$D:$D=""HTO"")), """")"),"")</f>
        <v/>
      </c>
      <c r="AI490" s="7"/>
      <c r="AJ490" s="7"/>
      <c r="AK490" s="8" t="str">
        <f ca="1">IFERROR(__xludf.DUMMYFUNCTION("IFERROR(FILTER(Certificate!$B:$B, Certificate!$A:$A=TRIM($V490), Certificate!$D:$D=""D""), """")"),"")</f>
        <v/>
      </c>
      <c r="AL490" s="2"/>
    </row>
    <row r="491" spans="1:38" ht="13" x14ac:dyDescent="0.15">
      <c r="A491" s="2">
        <v>482</v>
      </c>
      <c r="B491" s="3">
        <v>45143</v>
      </c>
      <c r="C491" s="2" t="s">
        <v>1749</v>
      </c>
      <c r="D491" s="2" t="s">
        <v>1750</v>
      </c>
      <c r="E491" s="2" t="s">
        <v>771</v>
      </c>
      <c r="F491" s="2" t="s">
        <v>1791</v>
      </c>
      <c r="G491" s="2" t="s">
        <v>1792</v>
      </c>
      <c r="H491" s="2" t="s">
        <v>1793</v>
      </c>
      <c r="I491" s="2" t="s">
        <v>835</v>
      </c>
      <c r="J491" s="2" t="s">
        <v>1794</v>
      </c>
      <c r="K491" s="2" t="s">
        <v>22</v>
      </c>
      <c r="V491" s="4" t="str">
        <f t="shared" si="1"/>
        <v>Ferly Apriliadita</v>
      </c>
      <c r="X491" s="5">
        <v>0.70750000000000002</v>
      </c>
      <c r="Y491" s="5">
        <v>0.83020000000000005</v>
      </c>
      <c r="Z491" s="2" t="s">
        <v>180</v>
      </c>
      <c r="AA491" s="5"/>
      <c r="AB491" s="5"/>
      <c r="AC491" s="5"/>
      <c r="AD491" s="7"/>
      <c r="AE491" s="21" t="str">
        <f ca="1">IFERROR(__xludf.DUMMYFUNCTION("IFERROR(FILTER(Certificate!$B:$B, LOWER(Certificate!$A:$A)=LOWER(TRIM($V491)), (Certificate!$D:$D=""H"") + (Certificate!$D:$D=""HTO"")), """")"),"")</f>
        <v/>
      </c>
      <c r="AF491" s="7"/>
      <c r="AG491" s="7"/>
      <c r="AH491" s="8" t="str">
        <f ca="1">IFERROR(__xludf.DUMMYFUNCTION("IFERROR(FILTER(Certificate!$B:$B, LOWER(Certificate!$A:$A)=LOWER(TRIM($V491)), (Certificate!$D:$D=""TO"") + (Certificate!$D:$D=""HTO"")), """")"),"")</f>
        <v/>
      </c>
      <c r="AI491" s="7"/>
      <c r="AJ491" s="7"/>
      <c r="AK491" s="8" t="str">
        <f ca="1">IFERROR(__xludf.DUMMYFUNCTION("IFERROR(FILTER(Certificate!$B:$B, Certificate!$A:$A=TRIM($V491), Certificate!$D:$D=""D""), """")"),"")</f>
        <v/>
      </c>
      <c r="AL491" s="2"/>
    </row>
    <row r="492" spans="1:38" ht="13" x14ac:dyDescent="0.15">
      <c r="A492" s="2">
        <v>483</v>
      </c>
      <c r="B492" s="3">
        <v>45143</v>
      </c>
      <c r="C492" s="2" t="s">
        <v>1749</v>
      </c>
      <c r="D492" s="2" t="s">
        <v>1750</v>
      </c>
      <c r="E492" s="2" t="s">
        <v>771</v>
      </c>
      <c r="F492" s="2" t="s">
        <v>1795</v>
      </c>
      <c r="G492" s="2" t="s">
        <v>1019</v>
      </c>
      <c r="H492" s="2" t="s">
        <v>1796</v>
      </c>
      <c r="I492" s="2" t="s">
        <v>835</v>
      </c>
      <c r="J492" s="2" t="s">
        <v>1297</v>
      </c>
      <c r="K492" s="2" t="s">
        <v>1</v>
      </c>
      <c r="V492" s="4" t="str">
        <f t="shared" si="1"/>
        <v>M. Recai Yılmaz</v>
      </c>
      <c r="X492" s="5">
        <v>0.86599999999999999</v>
      </c>
      <c r="Z492" s="2" t="s">
        <v>70</v>
      </c>
      <c r="AA492" s="5">
        <v>0.80500000000000005</v>
      </c>
      <c r="AB492" s="5">
        <v>0.51670000000000005</v>
      </c>
      <c r="AC492" s="5"/>
      <c r="AD492" s="7" t="s">
        <v>102</v>
      </c>
      <c r="AE492" s="21" t="str">
        <f ca="1">IFERROR(__xludf.DUMMYFUNCTION("IFERROR(FILTER(Certificate!$B:$B, LOWER(Certificate!$A:$A)=LOWER(TRIM($V492)), (Certificate!$D:$D=""H"") + (Certificate!$D:$D=""HTO"")), """")"),"2024-AT-C220")</f>
        <v>2024-AT-C220</v>
      </c>
      <c r="AF492" s="7"/>
      <c r="AG492" s="7" t="s">
        <v>737</v>
      </c>
      <c r="AH492" s="8" t="str">
        <f ca="1">IFERROR(__xludf.DUMMYFUNCTION("IFERROR(FILTER(Certificate!$B:$B, LOWER(Certificate!$A:$A)=LOWER(TRIM($V492)), (Certificate!$D:$D=""TO"") + (Certificate!$D:$D=""HTO"")), """")"),"")</f>
        <v/>
      </c>
      <c r="AI492" s="7"/>
      <c r="AJ492" s="7"/>
      <c r="AK492" s="8" t="str">
        <f ca="1">IFERROR(__xludf.DUMMYFUNCTION("IFERROR(FILTER(Certificate!$B:$B, Certificate!$A:$A=TRIM($V492), Certificate!$D:$D=""D""), """")"),"")</f>
        <v/>
      </c>
      <c r="AL492" s="2"/>
    </row>
    <row r="493" spans="1:38" ht="13" x14ac:dyDescent="0.15">
      <c r="A493" s="2">
        <v>484</v>
      </c>
      <c r="B493" s="3">
        <v>45143</v>
      </c>
      <c r="C493" s="2" t="s">
        <v>1749</v>
      </c>
      <c r="D493" s="2" t="s">
        <v>1750</v>
      </c>
      <c r="E493" s="2" t="s">
        <v>771</v>
      </c>
      <c r="F493" s="2" t="s">
        <v>1797</v>
      </c>
      <c r="G493" s="2" t="s">
        <v>1798</v>
      </c>
      <c r="H493" s="2" t="s">
        <v>1799</v>
      </c>
      <c r="I493" s="2" t="s">
        <v>835</v>
      </c>
      <c r="J493" s="2" t="s">
        <v>1297</v>
      </c>
      <c r="K493" s="2" t="s">
        <v>1</v>
      </c>
      <c r="V493" s="4" t="str">
        <f t="shared" si="1"/>
        <v>Gürsel Özdemir</v>
      </c>
      <c r="X493" s="5">
        <v>0.85660000000000003</v>
      </c>
      <c r="Z493" s="2" t="s">
        <v>70</v>
      </c>
      <c r="AA493" s="5">
        <v>0.875</v>
      </c>
      <c r="AB493" s="5">
        <v>0</v>
      </c>
      <c r="AC493" s="5"/>
      <c r="AD493" s="7" t="s">
        <v>102</v>
      </c>
      <c r="AE493" s="21" t="str">
        <f ca="1">IFERROR(__xludf.DUMMYFUNCTION("IFERROR(FILTER(Certificate!$B:$B, LOWER(Certificate!$A:$A)=LOWER(TRIM($V493)), (Certificate!$D:$D=""H"") + (Certificate!$D:$D=""HTO"")), """")"),"2024-AT-C224")</f>
        <v>2024-AT-C224</v>
      </c>
      <c r="AF493" s="7"/>
      <c r="AG493" s="7" t="s">
        <v>72</v>
      </c>
      <c r="AH493" s="8" t="str">
        <f ca="1">IFERROR(__xludf.DUMMYFUNCTION("IFERROR(FILTER(Certificate!$B:$B, LOWER(Certificate!$A:$A)=LOWER(TRIM($V493)), (Certificate!$D:$D=""TO"") + (Certificate!$D:$D=""HTO"")), """")"),"")</f>
        <v/>
      </c>
      <c r="AI493" s="7"/>
      <c r="AJ493" s="7"/>
      <c r="AK493" s="8" t="str">
        <f ca="1">IFERROR(__xludf.DUMMYFUNCTION("IFERROR(FILTER(Certificate!$B:$B, Certificate!$A:$A=TRIM($V493), Certificate!$D:$D=""D""), """")"),"")</f>
        <v/>
      </c>
      <c r="AL493" s="2"/>
    </row>
    <row r="494" spans="1:38" ht="13" x14ac:dyDescent="0.15">
      <c r="A494" s="2">
        <v>485</v>
      </c>
      <c r="B494" s="3">
        <v>45143</v>
      </c>
      <c r="C494" s="2" t="s">
        <v>1749</v>
      </c>
      <c r="D494" s="2" t="s">
        <v>1750</v>
      </c>
      <c r="E494" s="2" t="s">
        <v>771</v>
      </c>
      <c r="F494" s="2" t="s">
        <v>1800</v>
      </c>
      <c r="G494" s="2" t="s">
        <v>1801</v>
      </c>
      <c r="H494" s="2" t="s">
        <v>1802</v>
      </c>
      <c r="I494" s="2" t="s">
        <v>1803</v>
      </c>
      <c r="J494" s="2" t="s">
        <v>1471</v>
      </c>
      <c r="K494" s="2" t="s">
        <v>1</v>
      </c>
      <c r="V494" s="4" t="str">
        <f t="shared" si="1"/>
        <v>uğur karaçay</v>
      </c>
      <c r="X494" s="5">
        <v>0.79249999999999998</v>
      </c>
      <c r="Y494" s="5">
        <v>0.87739999999999996</v>
      </c>
      <c r="Z494" s="2" t="s">
        <v>70</v>
      </c>
      <c r="AA494" s="5">
        <v>0</v>
      </c>
      <c r="AB494" s="5">
        <v>0</v>
      </c>
      <c r="AC494" s="5"/>
      <c r="AD494" s="7" t="s">
        <v>71</v>
      </c>
      <c r="AE494" s="21" t="str">
        <f ca="1">IFERROR(__xludf.DUMMYFUNCTION("IFERROR(FILTER(Certificate!$B:$B, LOWER(Certificate!$A:$A)=LOWER(TRIM($V494)), (Certificate!$D:$D=""H"") + (Certificate!$D:$D=""HTO"")), """")"),"")</f>
        <v/>
      </c>
      <c r="AF494" s="7"/>
      <c r="AG494" s="7" t="s">
        <v>72</v>
      </c>
      <c r="AH494" s="8" t="str">
        <f ca="1">IFERROR(__xludf.DUMMYFUNCTION("IFERROR(FILTER(Certificate!$B:$B, LOWER(Certificate!$A:$A)=LOWER(TRIM($V494)), (Certificate!$D:$D=""TO"") + (Certificate!$D:$D=""HTO"")), """")"),"")</f>
        <v/>
      </c>
      <c r="AI494" s="7"/>
      <c r="AJ494" s="7"/>
      <c r="AK494" s="8" t="str">
        <f ca="1">IFERROR(__xludf.DUMMYFUNCTION("IFERROR(FILTER(Certificate!$B:$B, Certificate!$A:$A=TRIM($V494), Certificate!$D:$D=""D""), """")"),"")</f>
        <v/>
      </c>
      <c r="AL494" s="2"/>
    </row>
    <row r="495" spans="1:38" ht="13" x14ac:dyDescent="0.15">
      <c r="A495" s="2">
        <v>486</v>
      </c>
      <c r="B495" s="3">
        <v>45143</v>
      </c>
      <c r="C495" s="2" t="s">
        <v>1749</v>
      </c>
      <c r="D495" s="2" t="s">
        <v>1750</v>
      </c>
      <c r="E495" s="2" t="s">
        <v>771</v>
      </c>
      <c r="F495" s="2" t="s">
        <v>1804</v>
      </c>
      <c r="G495" s="2" t="s">
        <v>1805</v>
      </c>
      <c r="H495" s="2" t="s">
        <v>1806</v>
      </c>
      <c r="I495" s="2" t="s">
        <v>835</v>
      </c>
      <c r="J495" s="2" t="s">
        <v>1015</v>
      </c>
      <c r="K495" s="2" t="s">
        <v>1</v>
      </c>
      <c r="V495" s="4" t="str">
        <f t="shared" si="1"/>
        <v>Baran Bozoğlu</v>
      </c>
      <c r="X495" s="5">
        <v>0.93400000000000005</v>
      </c>
      <c r="Z495" s="2" t="s">
        <v>70</v>
      </c>
      <c r="AA495" s="5">
        <v>0.7167</v>
      </c>
      <c r="AB495" s="5">
        <v>0</v>
      </c>
      <c r="AC495" s="5"/>
      <c r="AD495" s="7" t="s">
        <v>727</v>
      </c>
      <c r="AE495" s="21" t="str">
        <f ca="1">IFERROR(__xludf.DUMMYFUNCTION("IFERROR(FILTER(Certificate!$B:$B, LOWER(Certificate!$A:$A)=LOWER(TRIM($V495)), (Certificate!$D:$D=""H"") + (Certificate!$D:$D=""HTO"")), """")"),"")</f>
        <v/>
      </c>
      <c r="AF495" s="7"/>
      <c r="AG495" s="7" t="s">
        <v>72</v>
      </c>
      <c r="AH495" s="8" t="str">
        <f ca="1">IFERROR(__xludf.DUMMYFUNCTION("IFERROR(FILTER(Certificate!$B:$B, LOWER(Certificate!$A:$A)=LOWER(TRIM($V495)), (Certificate!$D:$D=""TO"") + (Certificate!$D:$D=""HTO"")), """")"),"")</f>
        <v/>
      </c>
      <c r="AI495" s="7"/>
      <c r="AJ495" s="7"/>
      <c r="AK495" s="8" t="str">
        <f ca="1">IFERROR(__xludf.DUMMYFUNCTION("IFERROR(FILTER(Certificate!$B:$B, Certificate!$A:$A=TRIM($V495), Certificate!$D:$D=""D""), """")"),"")</f>
        <v/>
      </c>
      <c r="AL495" s="2"/>
    </row>
    <row r="496" spans="1:38" ht="13" x14ac:dyDescent="0.15">
      <c r="A496" s="2">
        <v>487</v>
      </c>
      <c r="B496" s="3">
        <v>45143</v>
      </c>
      <c r="C496" s="2" t="s">
        <v>1749</v>
      </c>
      <c r="D496" s="2" t="s">
        <v>1750</v>
      </c>
      <c r="E496" s="2" t="s">
        <v>771</v>
      </c>
      <c r="F496" s="2" t="s">
        <v>1807</v>
      </c>
      <c r="G496" s="2" t="s">
        <v>1808</v>
      </c>
      <c r="H496" s="2" t="s">
        <v>1809</v>
      </c>
      <c r="I496" s="2" t="s">
        <v>775</v>
      </c>
      <c r="J496" s="2" t="s">
        <v>101</v>
      </c>
      <c r="K496" s="2" t="s">
        <v>6</v>
      </c>
      <c r="V496" s="4" t="str">
        <f t="shared" si="1"/>
        <v>Jing Dong</v>
      </c>
      <c r="X496" s="5">
        <v>0.70750000000000002</v>
      </c>
      <c r="Z496" s="2" t="s">
        <v>180</v>
      </c>
      <c r="AA496" s="5"/>
      <c r="AB496" s="5"/>
      <c r="AC496" s="5"/>
      <c r="AD496" s="7"/>
      <c r="AE496" s="21" t="str">
        <f ca="1">IFERROR(__xludf.DUMMYFUNCTION("IFERROR(FILTER(Certificate!$B:$B, LOWER(Certificate!$A:$A)=LOWER(TRIM($V496)), (Certificate!$D:$D=""H"") + (Certificate!$D:$D=""HTO"")), """")"),"")</f>
        <v/>
      </c>
      <c r="AF496" s="7"/>
      <c r="AG496" s="7"/>
      <c r="AH496" s="8" t="str">
        <f ca="1">IFERROR(__xludf.DUMMYFUNCTION("IFERROR(FILTER(Certificate!$B:$B, LOWER(Certificate!$A:$A)=LOWER(TRIM($V496)), (Certificate!$D:$D=""TO"") + (Certificate!$D:$D=""HTO"")), """")"),"")</f>
        <v/>
      </c>
      <c r="AI496" s="7"/>
      <c r="AJ496" s="7"/>
      <c r="AK496" s="8" t="str">
        <f ca="1">IFERROR(__xludf.DUMMYFUNCTION("IFERROR(FILTER(Certificate!$B:$B, Certificate!$A:$A=TRIM($V496), Certificate!$D:$D=""D""), """")"),"")</f>
        <v/>
      </c>
      <c r="AL496" s="2"/>
    </row>
    <row r="497" spans="1:38" ht="13" x14ac:dyDescent="0.15">
      <c r="A497" s="2">
        <v>488</v>
      </c>
      <c r="B497" s="3">
        <v>45143</v>
      </c>
      <c r="C497" s="2" t="s">
        <v>1749</v>
      </c>
      <c r="D497" s="2" t="s">
        <v>1750</v>
      </c>
      <c r="E497" s="2" t="s">
        <v>771</v>
      </c>
      <c r="F497" s="2" t="s">
        <v>1810</v>
      </c>
      <c r="G497" s="2" t="s">
        <v>1811</v>
      </c>
      <c r="H497" s="2" t="s">
        <v>1812</v>
      </c>
      <c r="I497" s="2" t="s">
        <v>1813</v>
      </c>
      <c r="J497" s="2" t="s">
        <v>1814</v>
      </c>
      <c r="K497" s="2" t="s">
        <v>1</v>
      </c>
      <c r="V497" s="4" t="str">
        <f t="shared" si="1"/>
        <v>Gözde Kubat</v>
      </c>
      <c r="X497" s="5">
        <v>0.88680000000000003</v>
      </c>
      <c r="Y497" s="5">
        <v>0.90569999999999995</v>
      </c>
      <c r="Z497" s="2" t="s">
        <v>70</v>
      </c>
      <c r="AA497" s="5">
        <v>1.7666999999999999</v>
      </c>
      <c r="AB497" s="5">
        <v>0</v>
      </c>
      <c r="AC497" s="5"/>
      <c r="AD497" s="7" t="s">
        <v>102</v>
      </c>
      <c r="AE497" s="21" t="str">
        <f ca="1">IFERROR(__xludf.DUMMYFUNCTION("IFERROR(FILTER(Certificate!$B:$B, LOWER(Certificate!$A:$A)=LOWER(TRIM($V497)), (Certificate!$D:$D=""H"") + (Certificate!$D:$D=""HTO"")), """")"),"2024-AT-C256")</f>
        <v>2024-AT-C256</v>
      </c>
      <c r="AF497" s="7"/>
      <c r="AG497" s="7" t="s">
        <v>72</v>
      </c>
      <c r="AH497" s="8" t="str">
        <f ca="1">IFERROR(__xludf.DUMMYFUNCTION("IFERROR(FILTER(Certificate!$B:$B, LOWER(Certificate!$A:$A)=LOWER(TRIM($V497)), (Certificate!$D:$D=""TO"") + (Certificate!$D:$D=""HTO"")), """")"),"")</f>
        <v/>
      </c>
      <c r="AI497" s="7"/>
      <c r="AJ497" s="7"/>
      <c r="AK497" s="8" t="str">
        <f ca="1">IFERROR(__xludf.DUMMYFUNCTION("IFERROR(FILTER(Certificate!$B:$B, Certificate!$A:$A=TRIM($V497), Certificate!$D:$D=""D""), """")"),"")</f>
        <v/>
      </c>
      <c r="AL497" s="2"/>
    </row>
    <row r="498" spans="1:38" ht="13" x14ac:dyDescent="0.15">
      <c r="A498" s="2">
        <v>489</v>
      </c>
      <c r="B498" s="3">
        <v>45143</v>
      </c>
      <c r="C498" s="2" t="s">
        <v>1749</v>
      </c>
      <c r="D498" s="2" t="s">
        <v>1750</v>
      </c>
      <c r="E498" s="2" t="s">
        <v>771</v>
      </c>
      <c r="F498" s="2" t="s">
        <v>1815</v>
      </c>
      <c r="G498" s="2" t="s">
        <v>1816</v>
      </c>
      <c r="H498" s="2" t="s">
        <v>1817</v>
      </c>
      <c r="I498" s="2" t="s">
        <v>1818</v>
      </c>
      <c r="J498" s="2" t="s">
        <v>1814</v>
      </c>
      <c r="K498" s="2" t="s">
        <v>1</v>
      </c>
      <c r="V498" s="4" t="str">
        <f t="shared" si="1"/>
        <v>Özcan Biçer</v>
      </c>
      <c r="X498" s="5">
        <v>0.87739999999999996</v>
      </c>
      <c r="Y498" s="5">
        <v>0.9113</v>
      </c>
      <c r="Z498" s="2" t="s">
        <v>70</v>
      </c>
      <c r="AA498" s="5">
        <v>0.76670000000000005</v>
      </c>
      <c r="AB498" s="5">
        <v>0</v>
      </c>
      <c r="AC498" s="5"/>
      <c r="AD498" s="7" t="s">
        <v>102</v>
      </c>
      <c r="AE498" s="23" t="str">
        <f ca="1">IFERROR(__xludf.DUMMYFUNCTION("IFERROR(FILTER(Certificate!$B:$B, LOWER(Certificate!$A:$A)=LOWER(TRIM($V498)), (Certificate!$D:$D=""H"") + (Certificate!$D:$D=""HTO"")), """")"),"")</f>
        <v/>
      </c>
      <c r="AF498" s="7"/>
      <c r="AG498" s="7" t="s">
        <v>72</v>
      </c>
      <c r="AH498" s="8" t="str">
        <f ca="1">IFERROR(__xludf.DUMMYFUNCTION("IFERROR(FILTER(Certificate!$B:$B, LOWER(Certificate!$A:$A)=LOWER(TRIM($V498)), (Certificate!$D:$D=""TO"") + (Certificate!$D:$D=""HTO"")), """")"),"")</f>
        <v/>
      </c>
      <c r="AI498" s="7"/>
      <c r="AJ498" s="7"/>
      <c r="AK498" s="8" t="str">
        <f ca="1">IFERROR(__xludf.DUMMYFUNCTION("IFERROR(FILTER(Certificate!$B:$B, Certificate!$A:$A=TRIM($V498), Certificate!$D:$D=""D""), """")"),"")</f>
        <v/>
      </c>
      <c r="AL498" s="2"/>
    </row>
    <row r="499" spans="1:38" ht="13" x14ac:dyDescent="0.15">
      <c r="A499" s="2">
        <v>490</v>
      </c>
      <c r="B499" s="3">
        <v>45143</v>
      </c>
      <c r="C499" s="2" t="s">
        <v>1749</v>
      </c>
      <c r="D499" s="2" t="s">
        <v>1750</v>
      </c>
      <c r="E499" s="2" t="s">
        <v>771</v>
      </c>
      <c r="F499" s="2" t="s">
        <v>1819</v>
      </c>
      <c r="G499" s="2" t="s">
        <v>1820</v>
      </c>
      <c r="H499" s="2" t="s">
        <v>1821</v>
      </c>
      <c r="I499" s="2" t="s">
        <v>1822</v>
      </c>
      <c r="J499" s="2" t="s">
        <v>1814</v>
      </c>
      <c r="K499" s="2" t="s">
        <v>1</v>
      </c>
      <c r="V499" s="4" t="str">
        <f t="shared" si="1"/>
        <v>Seçil Tunçsav</v>
      </c>
      <c r="X499" s="5">
        <v>0.8962</v>
      </c>
      <c r="Y499" s="5">
        <v>0.8962</v>
      </c>
      <c r="Z499" s="2" t="s">
        <v>70</v>
      </c>
      <c r="AA499" s="5">
        <v>1.7833000000000001</v>
      </c>
      <c r="AB499" s="5">
        <v>0</v>
      </c>
      <c r="AC499" s="5"/>
      <c r="AD499" s="7" t="s">
        <v>102</v>
      </c>
      <c r="AE499" s="21" t="str">
        <f ca="1">IFERROR(__xludf.DUMMYFUNCTION("IFERROR(FILTER(Certificate!$B:$B, LOWER(Certificate!$A:$A)=LOWER(TRIM($V499)), (Certificate!$D:$D=""H"") + (Certificate!$D:$D=""HTO"")), """")"),"2024-AT-C257")</f>
        <v>2024-AT-C257</v>
      </c>
      <c r="AF499" s="7"/>
      <c r="AG499" s="7" t="s">
        <v>72</v>
      </c>
      <c r="AH499" s="8" t="str">
        <f ca="1">IFERROR(__xludf.DUMMYFUNCTION("IFERROR(FILTER(Certificate!$B:$B, LOWER(Certificate!$A:$A)=LOWER(TRIM($V499)), (Certificate!$D:$D=""TO"") + (Certificate!$D:$D=""HTO"")), """")"),"")</f>
        <v/>
      </c>
      <c r="AI499" s="7"/>
      <c r="AJ499" s="7"/>
      <c r="AK499" s="8" t="str">
        <f ca="1">IFERROR(__xludf.DUMMYFUNCTION("IFERROR(FILTER(Certificate!$B:$B, Certificate!$A:$A=TRIM($V499), Certificate!$D:$D=""D""), """")"),"")</f>
        <v/>
      </c>
      <c r="AL499" s="2"/>
    </row>
    <row r="500" spans="1:38" ht="13" x14ac:dyDescent="0.15">
      <c r="A500" s="2">
        <v>491</v>
      </c>
      <c r="B500" s="3">
        <v>45143</v>
      </c>
      <c r="C500" s="2" t="s">
        <v>1749</v>
      </c>
      <c r="D500" s="2" t="s">
        <v>1750</v>
      </c>
      <c r="E500" s="2" t="s">
        <v>771</v>
      </c>
      <c r="F500" s="2" t="s">
        <v>1823</v>
      </c>
      <c r="G500" s="2" t="s">
        <v>1824</v>
      </c>
      <c r="H500" s="2" t="s">
        <v>1825</v>
      </c>
      <c r="I500" s="2" t="s">
        <v>1234</v>
      </c>
      <c r="J500" s="2" t="s">
        <v>1814</v>
      </c>
      <c r="K500" s="2" t="s">
        <v>1</v>
      </c>
      <c r="V500" s="4" t="str">
        <f t="shared" si="1"/>
        <v>Ilke Akis Burcak</v>
      </c>
      <c r="X500" s="5">
        <v>0.77359999999999995</v>
      </c>
      <c r="Y500" s="5">
        <v>0.82079999999999997</v>
      </c>
      <c r="Z500" s="2" t="s">
        <v>180</v>
      </c>
      <c r="AA500" s="5"/>
      <c r="AB500" s="5"/>
      <c r="AC500" s="5"/>
      <c r="AD500" s="7"/>
      <c r="AE500" s="21" t="str">
        <f ca="1">IFERROR(__xludf.DUMMYFUNCTION("IFERROR(FILTER(Certificate!$B:$B, LOWER(Certificate!$A:$A)=LOWER(TRIM($V500)), (Certificate!$D:$D=""H"") + (Certificate!$D:$D=""HTO"")), """")"),"")</f>
        <v/>
      </c>
      <c r="AF500" s="7"/>
      <c r="AG500" s="7"/>
      <c r="AH500" s="8" t="str">
        <f ca="1">IFERROR(__xludf.DUMMYFUNCTION("IFERROR(FILTER(Certificate!$B:$B, LOWER(Certificate!$A:$A)=LOWER(TRIM($V500)), (Certificate!$D:$D=""TO"") + (Certificate!$D:$D=""HTO"")), """")"),"")</f>
        <v/>
      </c>
      <c r="AI500" s="7"/>
      <c r="AJ500" s="7"/>
      <c r="AK500" s="8" t="str">
        <f ca="1">IFERROR(__xludf.DUMMYFUNCTION("IFERROR(FILTER(Certificate!$B:$B, Certificate!$A:$A=TRIM($V500), Certificate!$D:$D=""D""), """")"),"")</f>
        <v/>
      </c>
      <c r="AL500" s="2"/>
    </row>
    <row r="501" spans="1:38" ht="13" x14ac:dyDescent="0.15">
      <c r="A501" s="2">
        <v>492</v>
      </c>
      <c r="B501" s="3">
        <v>45143</v>
      </c>
      <c r="C501" s="2" t="s">
        <v>1749</v>
      </c>
      <c r="D501" s="2" t="s">
        <v>1750</v>
      </c>
      <c r="E501" s="2" t="s">
        <v>771</v>
      </c>
      <c r="F501" s="2" t="s">
        <v>1826</v>
      </c>
      <c r="G501" s="2" t="s">
        <v>1827</v>
      </c>
      <c r="H501" s="2" t="s">
        <v>1828</v>
      </c>
      <c r="I501" s="2" t="s">
        <v>1829</v>
      </c>
      <c r="J501" s="2" t="s">
        <v>1830</v>
      </c>
      <c r="K501" s="2" t="s">
        <v>1</v>
      </c>
      <c r="V501" s="4" t="str">
        <f t="shared" si="1"/>
        <v>celalettin uysal</v>
      </c>
      <c r="X501" s="5">
        <v>7.5499999999999998E-2</v>
      </c>
      <c r="Y501" s="5">
        <v>0.85850000000000004</v>
      </c>
      <c r="Z501" s="2" t="s">
        <v>70</v>
      </c>
      <c r="AA501" s="5">
        <v>0.76500000000000001</v>
      </c>
      <c r="AB501" s="5">
        <v>0.56669999999999998</v>
      </c>
      <c r="AC501" s="5"/>
      <c r="AD501" s="7" t="s">
        <v>102</v>
      </c>
      <c r="AE501" s="21" t="str">
        <f ca="1">IFERROR(__xludf.DUMMYFUNCTION("IFERROR(FILTER(Certificate!$B:$B, LOWER(Certificate!$A:$A)=LOWER(TRIM($V501)), (Certificate!$D:$D=""H"") + (Certificate!$D:$D=""HTO"")), """")"),"2024-AT-C223")</f>
        <v>2024-AT-C223</v>
      </c>
      <c r="AF501" s="7"/>
      <c r="AG501" s="7" t="s">
        <v>737</v>
      </c>
      <c r="AH501" s="8" t="str">
        <f ca="1">IFERROR(__xludf.DUMMYFUNCTION("IFERROR(FILTER(Certificate!$B:$B, LOWER(Certificate!$A:$A)=LOWER(TRIM($V501)), (Certificate!$D:$D=""TO"") + (Certificate!$D:$D=""HTO"")), """")"),"")</f>
        <v/>
      </c>
      <c r="AI501" s="7"/>
      <c r="AJ501" s="7"/>
      <c r="AK501" s="8" t="str">
        <f ca="1">IFERROR(__xludf.DUMMYFUNCTION("IFERROR(FILTER(Certificate!$B:$B, Certificate!$A:$A=TRIM($V501), Certificate!$D:$D=""D""), """")"),"")</f>
        <v/>
      </c>
      <c r="AL501" s="2"/>
    </row>
    <row r="502" spans="1:38" ht="13" x14ac:dyDescent="0.15">
      <c r="A502" s="2">
        <v>493</v>
      </c>
      <c r="B502" s="3">
        <v>45143</v>
      </c>
      <c r="C502" s="2" t="s">
        <v>1749</v>
      </c>
      <c r="D502" s="2" t="s">
        <v>1750</v>
      </c>
      <c r="E502" s="2" t="s">
        <v>771</v>
      </c>
      <c r="F502" s="2" t="s">
        <v>1831</v>
      </c>
      <c r="G502" s="2" t="s">
        <v>1832</v>
      </c>
      <c r="H502" s="2" t="s">
        <v>1833</v>
      </c>
      <c r="I502" s="2" t="s">
        <v>1708</v>
      </c>
      <c r="J502" s="2" t="s">
        <v>1830</v>
      </c>
      <c r="K502" s="2" t="s">
        <v>1</v>
      </c>
      <c r="V502" s="4" t="str">
        <f t="shared" si="1"/>
        <v>hamit gökay meriç</v>
      </c>
      <c r="X502" s="5">
        <v>0.83960000000000001</v>
      </c>
      <c r="Y502" s="5">
        <v>0.90569999999999995</v>
      </c>
      <c r="Z502" s="2" t="s">
        <v>70</v>
      </c>
      <c r="AA502" s="5">
        <v>0.76170000000000004</v>
      </c>
      <c r="AB502" s="5">
        <v>0</v>
      </c>
      <c r="AC502" s="5"/>
      <c r="AD502" s="7" t="s">
        <v>102</v>
      </c>
      <c r="AE502" s="23" t="str">
        <f ca="1">IFERROR(__xludf.DUMMYFUNCTION("IFERROR(FILTER(Certificate!$B:$B, LOWER(Certificate!$A:$A)=LOWER(TRIM($V502)), (Certificate!$D:$D=""H"") + (Certificate!$D:$D=""HTO"")), """")"),"2024-AT-C322")</f>
        <v>2024-AT-C322</v>
      </c>
      <c r="AF502" s="7"/>
      <c r="AG502" s="7" t="s">
        <v>72</v>
      </c>
      <c r="AH502" s="8" t="str">
        <f ca="1">IFERROR(__xludf.DUMMYFUNCTION("IFERROR(FILTER(Certificate!$B:$B, LOWER(Certificate!$A:$A)=LOWER(TRIM($V502)), (Certificate!$D:$D=""TO"") + (Certificate!$D:$D=""HTO"")), """")"),"")</f>
        <v/>
      </c>
      <c r="AI502" s="7"/>
      <c r="AJ502" s="7"/>
      <c r="AK502" s="8" t="str">
        <f ca="1">IFERROR(__xludf.DUMMYFUNCTION("IFERROR(FILTER(Certificate!$B:$B, Certificate!$A:$A=TRIM($V502), Certificate!$D:$D=""D""), """")"),"")</f>
        <v/>
      </c>
      <c r="AL502" s="2"/>
    </row>
    <row r="503" spans="1:38" ht="13" x14ac:dyDescent="0.15">
      <c r="A503" s="2">
        <v>494</v>
      </c>
      <c r="B503" s="3">
        <v>45143</v>
      </c>
      <c r="C503" s="2" t="s">
        <v>1749</v>
      </c>
      <c r="D503" s="2" t="s">
        <v>1750</v>
      </c>
      <c r="E503" s="2" t="s">
        <v>771</v>
      </c>
      <c r="F503" s="2" t="s">
        <v>1834</v>
      </c>
      <c r="G503" s="2" t="s">
        <v>1835</v>
      </c>
      <c r="H503" s="2" t="s">
        <v>1836</v>
      </c>
      <c r="I503" s="2" t="s">
        <v>1708</v>
      </c>
      <c r="J503" s="2" t="s">
        <v>1830</v>
      </c>
      <c r="K503" s="2" t="s">
        <v>1</v>
      </c>
      <c r="V503" s="4" t="str">
        <f t="shared" si="1"/>
        <v>tuğçe ertan meriç</v>
      </c>
      <c r="X503" s="5">
        <v>0.83020000000000005</v>
      </c>
      <c r="Y503" s="5">
        <v>0.87739999999999996</v>
      </c>
      <c r="Z503" s="2" t="s">
        <v>70</v>
      </c>
      <c r="AA503" s="5">
        <v>0.93</v>
      </c>
      <c r="AB503" s="5">
        <v>0</v>
      </c>
      <c r="AC503" s="5"/>
      <c r="AD503" s="7" t="s">
        <v>102</v>
      </c>
      <c r="AE503" s="23" t="str">
        <f ca="1">IFERROR(__xludf.DUMMYFUNCTION("IFERROR(FILTER(Certificate!$B:$B, LOWER(Certificate!$A:$A)=LOWER(TRIM($V503)), (Certificate!$D:$D=""H"") + (Certificate!$D:$D=""HTO"")), """")"),"2024-AT-C323")</f>
        <v>2024-AT-C323</v>
      </c>
      <c r="AF503" s="7"/>
      <c r="AG503" s="7" t="s">
        <v>72</v>
      </c>
      <c r="AH503" s="8" t="str">
        <f ca="1">IFERROR(__xludf.DUMMYFUNCTION("IFERROR(FILTER(Certificate!$B:$B, LOWER(Certificate!$A:$A)=LOWER(TRIM($V503)), (Certificate!$D:$D=""TO"") + (Certificate!$D:$D=""HTO"")), """")"),"")</f>
        <v/>
      </c>
      <c r="AI503" s="7"/>
      <c r="AJ503" s="7"/>
      <c r="AK503" s="8" t="str">
        <f ca="1">IFERROR(__xludf.DUMMYFUNCTION("IFERROR(FILTER(Certificate!$B:$B, Certificate!$A:$A=TRIM($V503), Certificate!$D:$D=""D""), """")"),"")</f>
        <v/>
      </c>
      <c r="AL503" s="2"/>
    </row>
    <row r="504" spans="1:38" ht="13" x14ac:dyDescent="0.15">
      <c r="A504" s="2">
        <v>495</v>
      </c>
      <c r="B504" s="3">
        <v>45143</v>
      </c>
      <c r="C504" s="2" t="s">
        <v>1749</v>
      </c>
      <c r="D504" s="2" t="s">
        <v>1750</v>
      </c>
      <c r="E504" s="2" t="s">
        <v>771</v>
      </c>
      <c r="F504" s="2" t="s">
        <v>1837</v>
      </c>
      <c r="G504" s="2" t="s">
        <v>1838</v>
      </c>
      <c r="H504" s="2" t="s">
        <v>1839</v>
      </c>
      <c r="I504" s="2" t="s">
        <v>1840</v>
      </c>
      <c r="J504" s="2" t="s">
        <v>1841</v>
      </c>
      <c r="K504" s="2" t="s">
        <v>1</v>
      </c>
      <c r="V504" s="4" t="str">
        <f t="shared" si="1"/>
        <v>AYLIN OGAN KIRCA</v>
      </c>
      <c r="X504" s="5">
        <v>0.8962</v>
      </c>
      <c r="Z504" s="2" t="s">
        <v>70</v>
      </c>
      <c r="AA504" s="5">
        <v>0</v>
      </c>
      <c r="AB504" s="5">
        <v>0</v>
      </c>
      <c r="AC504" s="5"/>
      <c r="AD504" s="7" t="s">
        <v>71</v>
      </c>
      <c r="AE504" s="21" t="str">
        <f ca="1">IFERROR(__xludf.DUMMYFUNCTION("IFERROR(FILTER(Certificate!$B:$B, LOWER(Certificate!$A:$A)=LOWER(TRIM($V504)), (Certificate!$D:$D=""H"") + (Certificate!$D:$D=""HTO"")), """")"),"")</f>
        <v/>
      </c>
      <c r="AF504" s="7"/>
      <c r="AG504" s="7" t="s">
        <v>72</v>
      </c>
      <c r="AH504" s="8" t="str">
        <f ca="1">IFERROR(__xludf.DUMMYFUNCTION("IFERROR(FILTER(Certificate!$B:$B, LOWER(Certificate!$A:$A)=LOWER(TRIM($V504)), (Certificate!$D:$D=""TO"") + (Certificate!$D:$D=""HTO"")), """")"),"")</f>
        <v/>
      </c>
      <c r="AI504" s="7"/>
      <c r="AJ504" s="7"/>
      <c r="AK504" s="8" t="str">
        <f ca="1">IFERROR(__xludf.DUMMYFUNCTION("IFERROR(FILTER(Certificate!$B:$B, Certificate!$A:$A=TRIM($V504), Certificate!$D:$D=""D""), """")"),"")</f>
        <v/>
      </c>
      <c r="AL504" s="2"/>
    </row>
    <row r="505" spans="1:38" ht="13" x14ac:dyDescent="0.15">
      <c r="A505" s="2">
        <v>496</v>
      </c>
      <c r="B505" s="3">
        <v>45143</v>
      </c>
      <c r="C505" s="2" t="s">
        <v>1749</v>
      </c>
      <c r="D505" s="2" t="s">
        <v>1750</v>
      </c>
      <c r="E505" s="2" t="s">
        <v>771</v>
      </c>
      <c r="F505" s="2" t="s">
        <v>1842</v>
      </c>
      <c r="G505" s="2" t="s">
        <v>1843</v>
      </c>
      <c r="H505" s="2" t="s">
        <v>1844</v>
      </c>
      <c r="I505" s="2" t="s">
        <v>835</v>
      </c>
      <c r="J505" s="2" t="s">
        <v>1830</v>
      </c>
      <c r="K505" s="2" t="s">
        <v>1</v>
      </c>
      <c r="V505" s="4" t="str">
        <f t="shared" si="1"/>
        <v>Mehmet Bartu Kireççi</v>
      </c>
      <c r="X505" s="5">
        <v>0.88490000000000002</v>
      </c>
      <c r="Z505" s="2" t="s">
        <v>70</v>
      </c>
      <c r="AA505" s="5">
        <v>0.79330000000000001</v>
      </c>
      <c r="AB505" s="5">
        <v>0.57999999999999996</v>
      </c>
      <c r="AC505" s="5"/>
      <c r="AD505" s="7" t="s">
        <v>102</v>
      </c>
      <c r="AE505" s="21" t="str">
        <f ca="1">IFERROR(__xludf.DUMMYFUNCTION("IFERROR(FILTER(Certificate!$B:$B, LOWER(Certificate!$A:$A)=LOWER(TRIM($V505)), (Certificate!$D:$D=""H"") + (Certificate!$D:$D=""HTO"")), """")"),"2024-AT-C212")</f>
        <v>2024-AT-C212</v>
      </c>
      <c r="AF505" s="7"/>
      <c r="AG505" s="7" t="s">
        <v>737</v>
      </c>
      <c r="AH505" s="8" t="str">
        <f ca="1">IFERROR(__xludf.DUMMYFUNCTION("IFERROR(FILTER(Certificate!$B:$B, LOWER(Certificate!$A:$A)=LOWER(TRIM($V505)), (Certificate!$D:$D=""TO"") + (Certificate!$D:$D=""HTO"")), """")"),"")</f>
        <v/>
      </c>
      <c r="AI505" s="7"/>
      <c r="AJ505" s="7"/>
      <c r="AK505" s="8" t="str">
        <f ca="1">IFERROR(__xludf.DUMMYFUNCTION("IFERROR(FILTER(Certificate!$B:$B, Certificate!$A:$A=TRIM($V505), Certificate!$D:$D=""D""), """")"),"")</f>
        <v/>
      </c>
      <c r="AL505" s="2"/>
    </row>
    <row r="506" spans="1:38" ht="13" x14ac:dyDescent="0.15">
      <c r="A506" s="2">
        <v>497</v>
      </c>
      <c r="B506" s="3">
        <v>45143</v>
      </c>
      <c r="C506" s="2" t="s">
        <v>1749</v>
      </c>
      <c r="D506" s="2" t="s">
        <v>1750</v>
      </c>
      <c r="E506" s="2" t="s">
        <v>771</v>
      </c>
      <c r="F506" s="2" t="s">
        <v>1845</v>
      </c>
      <c r="G506" s="2" t="s">
        <v>1846</v>
      </c>
      <c r="H506" s="2" t="s">
        <v>1847</v>
      </c>
      <c r="I506" s="2" t="s">
        <v>835</v>
      </c>
      <c r="J506" s="2" t="s">
        <v>1830</v>
      </c>
      <c r="K506" s="2" t="s">
        <v>1</v>
      </c>
      <c r="V506" s="4" t="str">
        <f t="shared" si="1"/>
        <v>vesile cansu üstüntaş</v>
      </c>
      <c r="X506" s="5">
        <v>0.69430000000000003</v>
      </c>
      <c r="Y506" s="5">
        <v>0.8679</v>
      </c>
      <c r="Z506" s="2" t="s">
        <v>70</v>
      </c>
      <c r="AA506" s="5">
        <v>1.75</v>
      </c>
      <c r="AB506" s="5">
        <v>0</v>
      </c>
      <c r="AC506" s="5"/>
      <c r="AD506" s="7" t="s">
        <v>102</v>
      </c>
      <c r="AE506" s="21" t="str">
        <f ca="1">IFERROR(__xludf.DUMMYFUNCTION("IFERROR(FILTER(Certificate!$B:$B, LOWER(Certificate!$A:$A)=LOWER(TRIM($V506)), (Certificate!$D:$D=""H"") + (Certificate!$D:$D=""HTO"")), """")"),"2024-AT-C269")</f>
        <v>2024-AT-C269</v>
      </c>
      <c r="AF506" s="7"/>
      <c r="AG506" s="7" t="s">
        <v>72</v>
      </c>
      <c r="AH506" s="8" t="str">
        <f ca="1">IFERROR(__xludf.DUMMYFUNCTION("IFERROR(FILTER(Certificate!$B:$B, LOWER(Certificate!$A:$A)=LOWER(TRIM($V506)), (Certificate!$D:$D=""TO"") + (Certificate!$D:$D=""HTO"")), """")"),"")</f>
        <v/>
      </c>
      <c r="AI506" s="7"/>
      <c r="AJ506" s="7"/>
      <c r="AK506" s="8" t="str">
        <f ca="1">IFERROR(__xludf.DUMMYFUNCTION("IFERROR(FILTER(Certificate!$B:$B, Certificate!$A:$A=TRIM($V506), Certificate!$D:$D=""D""), """")"),"")</f>
        <v/>
      </c>
      <c r="AL506" s="2"/>
    </row>
    <row r="507" spans="1:38" ht="13" x14ac:dyDescent="0.15">
      <c r="A507" s="2">
        <v>498</v>
      </c>
      <c r="B507" s="3">
        <v>45143</v>
      </c>
      <c r="C507" s="2" t="s">
        <v>1749</v>
      </c>
      <c r="D507" s="2" t="s">
        <v>1750</v>
      </c>
      <c r="E507" s="2" t="s">
        <v>771</v>
      </c>
      <c r="F507" s="2" t="s">
        <v>1848</v>
      </c>
      <c r="G507" s="2" t="s">
        <v>1849</v>
      </c>
      <c r="H507" s="2" t="s">
        <v>1850</v>
      </c>
      <c r="I507" s="2" t="s">
        <v>1851</v>
      </c>
      <c r="J507" s="2" t="s">
        <v>1852</v>
      </c>
      <c r="K507" s="2" t="s">
        <v>1</v>
      </c>
      <c r="V507" s="4" t="str">
        <f t="shared" si="1"/>
        <v>MEHMET SELVER KÖPRÜ</v>
      </c>
      <c r="X507" s="5">
        <v>0.85850000000000004</v>
      </c>
      <c r="Z507" s="2" t="s">
        <v>70</v>
      </c>
      <c r="AA507" s="5">
        <v>0.86829999999999996</v>
      </c>
      <c r="AB507" s="5">
        <v>0</v>
      </c>
      <c r="AC507" s="5"/>
      <c r="AD507" s="7" t="s">
        <v>102</v>
      </c>
      <c r="AE507" s="21" t="str">
        <f ca="1">IFERROR(__xludf.DUMMYFUNCTION("IFERROR(FILTER(Certificate!$B:$B, LOWER(Certificate!$A:$A)=LOWER(TRIM($V507)), (Certificate!$D:$D=""H"") + (Certificate!$D:$D=""HTO"")), """")"),"2024-AT-C209")</f>
        <v>2024-AT-C209</v>
      </c>
      <c r="AF507" s="7"/>
      <c r="AG507" s="7" t="s">
        <v>72</v>
      </c>
      <c r="AH507" s="8" t="str">
        <f ca="1">IFERROR(__xludf.DUMMYFUNCTION("IFERROR(FILTER(Certificate!$B:$B, LOWER(Certificate!$A:$A)=LOWER(TRIM($V507)), (Certificate!$D:$D=""TO"") + (Certificate!$D:$D=""HTO"")), """")"),"")</f>
        <v/>
      </c>
      <c r="AI507" s="7"/>
      <c r="AJ507" s="7"/>
      <c r="AK507" s="8" t="str">
        <f ca="1">IFERROR(__xludf.DUMMYFUNCTION("IFERROR(FILTER(Certificate!$B:$B, Certificate!$A:$A=TRIM($V507), Certificate!$D:$D=""D""), """")"),"")</f>
        <v/>
      </c>
      <c r="AL507" s="2"/>
    </row>
    <row r="508" spans="1:38" ht="13" x14ac:dyDescent="0.15">
      <c r="A508" s="2">
        <v>499</v>
      </c>
      <c r="B508" s="3">
        <v>45143</v>
      </c>
      <c r="C508" s="2" t="s">
        <v>1749</v>
      </c>
      <c r="D508" s="2" t="s">
        <v>1750</v>
      </c>
      <c r="E508" s="2" t="s">
        <v>771</v>
      </c>
      <c r="F508" s="2" t="s">
        <v>1853</v>
      </c>
      <c r="G508" s="2" t="s">
        <v>1854</v>
      </c>
      <c r="H508" s="2" t="s">
        <v>1855</v>
      </c>
      <c r="I508" s="2" t="s">
        <v>835</v>
      </c>
      <c r="J508" s="2" t="s">
        <v>1830</v>
      </c>
      <c r="K508" s="2" t="s">
        <v>1</v>
      </c>
      <c r="V508" s="4" t="str">
        <f t="shared" si="1"/>
        <v>Hilal Er Taylan</v>
      </c>
      <c r="X508" s="5">
        <v>0.82079999999999997</v>
      </c>
      <c r="Y508" s="5">
        <v>0.88680000000000003</v>
      </c>
      <c r="Z508" s="2" t="s">
        <v>70</v>
      </c>
      <c r="AA508" s="5">
        <v>0.75</v>
      </c>
      <c r="AB508" s="5">
        <v>0</v>
      </c>
      <c r="AC508" s="5"/>
      <c r="AD508" s="7" t="s">
        <v>102</v>
      </c>
      <c r="AE508" s="23" t="str">
        <f ca="1">IFERROR(__xludf.DUMMYFUNCTION("IFERROR(FILTER(Certificate!$B:$B, LOWER(Certificate!$A:$A)=LOWER(TRIM($V508)), (Certificate!$D:$D=""H"") + (Certificate!$D:$D=""HTO"")), """")"),"")</f>
        <v/>
      </c>
      <c r="AF508" s="7"/>
      <c r="AG508" s="7" t="s">
        <v>72</v>
      </c>
      <c r="AH508" s="8" t="str">
        <f ca="1">IFERROR(__xludf.DUMMYFUNCTION("IFERROR(FILTER(Certificate!$B:$B, LOWER(Certificate!$A:$A)=LOWER(TRIM($V508)), (Certificate!$D:$D=""TO"") + (Certificate!$D:$D=""HTO"")), """")"),"")</f>
        <v/>
      </c>
      <c r="AI508" s="7"/>
      <c r="AJ508" s="7"/>
      <c r="AK508" s="8" t="str">
        <f ca="1">IFERROR(__xludf.DUMMYFUNCTION("IFERROR(FILTER(Certificate!$B:$B, Certificate!$A:$A=TRIM($V508), Certificate!$D:$D=""D""), """")"),"")</f>
        <v/>
      </c>
      <c r="AL508" s="2"/>
    </row>
    <row r="509" spans="1:38" ht="13" x14ac:dyDescent="0.15">
      <c r="A509" s="2">
        <v>500</v>
      </c>
      <c r="B509" s="3">
        <v>45143</v>
      </c>
      <c r="C509" s="2" t="s">
        <v>1749</v>
      </c>
      <c r="D509" s="2" t="s">
        <v>1750</v>
      </c>
      <c r="E509" s="2" t="s">
        <v>771</v>
      </c>
      <c r="F509" s="2" t="s">
        <v>1856</v>
      </c>
      <c r="G509" s="2" t="s">
        <v>1857</v>
      </c>
      <c r="H509" s="2" t="s">
        <v>1858</v>
      </c>
      <c r="I509" s="2" t="s">
        <v>835</v>
      </c>
      <c r="J509" s="2" t="s">
        <v>1830</v>
      </c>
      <c r="K509" s="2" t="s">
        <v>1</v>
      </c>
      <c r="V509" s="4" t="str">
        <f t="shared" si="1"/>
        <v>merve dede</v>
      </c>
      <c r="X509" s="5">
        <v>0.76980000000000004</v>
      </c>
      <c r="Y509" s="5">
        <v>0.86419999999999997</v>
      </c>
      <c r="Z509" s="2" t="s">
        <v>70</v>
      </c>
      <c r="AA509" s="5">
        <v>0.65</v>
      </c>
      <c r="AB509" s="5">
        <v>0.6</v>
      </c>
      <c r="AC509" s="5"/>
      <c r="AD509" s="7" t="s">
        <v>727</v>
      </c>
      <c r="AE509" s="21" t="str">
        <f ca="1">IFERROR(__xludf.DUMMYFUNCTION("IFERROR(FILTER(Certificate!$B:$B, LOWER(Certificate!$A:$A)=LOWER(TRIM($V509)), (Certificate!$D:$D=""H"") + (Certificate!$D:$D=""HTO"")), """")"),"")</f>
        <v/>
      </c>
      <c r="AF509" s="7"/>
      <c r="AG509" s="7" t="s">
        <v>737</v>
      </c>
      <c r="AH509" s="8" t="str">
        <f ca="1">IFERROR(__xludf.DUMMYFUNCTION("IFERROR(FILTER(Certificate!$B:$B, LOWER(Certificate!$A:$A)=LOWER(TRIM($V509)), (Certificate!$D:$D=""TO"") + (Certificate!$D:$D=""HTO"")), """")"),"")</f>
        <v/>
      </c>
      <c r="AI509" s="7"/>
      <c r="AJ509" s="7"/>
      <c r="AK509" s="8" t="str">
        <f ca="1">IFERROR(__xludf.DUMMYFUNCTION("IFERROR(FILTER(Certificate!$B:$B, Certificate!$A:$A=TRIM($V509), Certificate!$D:$D=""D""), """")"),"")</f>
        <v/>
      </c>
      <c r="AL509" s="2"/>
    </row>
    <row r="510" spans="1:38" ht="13" x14ac:dyDescent="0.15">
      <c r="A510" s="2">
        <v>501</v>
      </c>
      <c r="B510" s="3">
        <v>45143</v>
      </c>
      <c r="C510" s="2" t="s">
        <v>1749</v>
      </c>
      <c r="D510" s="2" t="s">
        <v>1750</v>
      </c>
      <c r="E510" s="2" t="s">
        <v>771</v>
      </c>
      <c r="F510" s="2" t="s">
        <v>1370</v>
      </c>
      <c r="G510" s="2" t="s">
        <v>1859</v>
      </c>
      <c r="H510" s="2" t="s">
        <v>1860</v>
      </c>
      <c r="I510" s="2" t="s">
        <v>1861</v>
      </c>
      <c r="J510" s="2" t="s">
        <v>1471</v>
      </c>
      <c r="K510" s="2" t="s">
        <v>1</v>
      </c>
      <c r="V510" s="4" t="str">
        <f t="shared" si="1"/>
        <v>Tuba Kaya</v>
      </c>
      <c r="X510" s="5">
        <v>0.83960000000000001</v>
      </c>
      <c r="Y510" s="5">
        <v>0.91510000000000002</v>
      </c>
      <c r="Z510" s="2" t="s">
        <v>70</v>
      </c>
      <c r="AA510" s="5">
        <v>0.90669999999999995</v>
      </c>
      <c r="AB510" s="5">
        <v>0.76359999999999995</v>
      </c>
      <c r="AC510" s="5"/>
      <c r="AD510" s="7" t="s">
        <v>102</v>
      </c>
      <c r="AE510" s="21" t="str">
        <f ca="1">IFERROR(__xludf.DUMMYFUNCTION("IFERROR(FILTER(Certificate!$B:$B, LOWER(Certificate!$A:$A)=LOWER(TRIM($V510)), (Certificate!$D:$D=""H"") + (Certificate!$D:$D=""HTO"")), """")"),"2024-AT-C211")</f>
        <v>2024-AT-C211</v>
      </c>
      <c r="AF510" s="7"/>
      <c r="AG510" s="7" t="s">
        <v>103</v>
      </c>
      <c r="AH510" s="8" t="str">
        <f ca="1">IFERROR(__xludf.DUMMYFUNCTION("IFERROR(FILTER(Certificate!$B:$B, LOWER(Certificate!$A:$A)=LOWER(TRIM($V510)), (Certificate!$D:$D=""TO"") + (Certificate!$D:$D=""HTO"")), """")"),"2024-AT-C227")</f>
        <v>2024-AT-C227</v>
      </c>
      <c r="AI510" s="7"/>
      <c r="AJ510" s="7"/>
      <c r="AK510" s="8" t="str">
        <f ca="1">IFERROR(__xludf.DUMMYFUNCTION("IFERROR(FILTER(Certificate!$B:$B, Certificate!$A:$A=TRIM($V510), Certificate!$D:$D=""D""), """")"),"")</f>
        <v/>
      </c>
      <c r="AL510" s="2"/>
    </row>
    <row r="511" spans="1:38" ht="13" x14ac:dyDescent="0.15">
      <c r="A511" s="2">
        <v>502</v>
      </c>
      <c r="B511" s="3">
        <v>45143</v>
      </c>
      <c r="C511" s="2" t="s">
        <v>1749</v>
      </c>
      <c r="D511" s="2" t="s">
        <v>1750</v>
      </c>
      <c r="E511" s="2" t="s">
        <v>771</v>
      </c>
      <c r="F511" s="2" t="s">
        <v>1862</v>
      </c>
      <c r="G511" s="2" t="s">
        <v>1863</v>
      </c>
      <c r="H511" s="2" t="s">
        <v>1864</v>
      </c>
      <c r="I511" s="2" t="s">
        <v>1865</v>
      </c>
      <c r="J511" s="2" t="s">
        <v>1866</v>
      </c>
      <c r="K511" s="2" t="s">
        <v>1</v>
      </c>
      <c r="V511" s="4" t="str">
        <f t="shared" si="1"/>
        <v>ANIL TURAN YAŞAR</v>
      </c>
      <c r="X511" s="5">
        <v>0.20749999999999999</v>
      </c>
      <c r="Y511" s="5">
        <v>0.81130000000000002</v>
      </c>
      <c r="Z511" s="2" t="s">
        <v>180</v>
      </c>
      <c r="AA511" s="5"/>
      <c r="AB511" s="5"/>
      <c r="AC511" s="5"/>
      <c r="AD511" s="7"/>
      <c r="AE511" s="21" t="str">
        <f ca="1">IFERROR(__xludf.DUMMYFUNCTION("IFERROR(FILTER(Certificate!$B:$B, LOWER(Certificate!$A:$A)=LOWER(TRIM($V511)), (Certificate!$D:$D=""H"") + (Certificate!$D:$D=""HTO"")), """")"),"")</f>
        <v/>
      </c>
      <c r="AF511" s="7"/>
      <c r="AG511" s="7"/>
      <c r="AH511" s="8" t="str">
        <f ca="1">IFERROR(__xludf.DUMMYFUNCTION("IFERROR(FILTER(Certificate!$B:$B, LOWER(Certificate!$A:$A)=LOWER(TRIM($V511)), (Certificate!$D:$D=""TO"") + (Certificate!$D:$D=""HTO"")), """")"),"")</f>
        <v/>
      </c>
      <c r="AI511" s="7"/>
      <c r="AJ511" s="7"/>
      <c r="AK511" s="8" t="str">
        <f ca="1">IFERROR(__xludf.DUMMYFUNCTION("IFERROR(FILTER(Certificate!$B:$B, Certificate!$A:$A=TRIM($V511), Certificate!$D:$D=""D""), """")"),"")</f>
        <v/>
      </c>
      <c r="AL511" s="2"/>
    </row>
    <row r="512" spans="1:38" ht="13" x14ac:dyDescent="0.15">
      <c r="A512" s="2">
        <v>503</v>
      </c>
      <c r="B512" s="3">
        <v>45143</v>
      </c>
      <c r="C512" s="2" t="s">
        <v>1749</v>
      </c>
      <c r="D512" s="2" t="s">
        <v>1750</v>
      </c>
      <c r="E512" s="2" t="s">
        <v>771</v>
      </c>
      <c r="F512" s="2" t="s">
        <v>1270</v>
      </c>
      <c r="G512" s="2" t="s">
        <v>1867</v>
      </c>
      <c r="H512" s="2" t="s">
        <v>1868</v>
      </c>
      <c r="I512" s="2" t="s">
        <v>1851</v>
      </c>
      <c r="J512" s="2" t="s">
        <v>1471</v>
      </c>
      <c r="K512" s="2" t="s">
        <v>1</v>
      </c>
      <c r="V512" s="4" t="str">
        <f t="shared" si="1"/>
        <v>Bahar Barazi</v>
      </c>
      <c r="X512" s="5">
        <v>0.78300000000000003</v>
      </c>
      <c r="Y512" s="5">
        <v>0.88680000000000003</v>
      </c>
      <c r="Z512" s="2" t="s">
        <v>70</v>
      </c>
      <c r="AA512" s="5">
        <v>0.56669999999999998</v>
      </c>
      <c r="AB512" s="5">
        <v>0</v>
      </c>
      <c r="AC512" s="5"/>
      <c r="AD512" s="7" t="s">
        <v>727</v>
      </c>
      <c r="AE512" s="21" t="str">
        <f ca="1">IFERROR(__xludf.DUMMYFUNCTION("IFERROR(FILTER(Certificate!$B:$B, LOWER(Certificate!$A:$A)=LOWER(TRIM($V512)), (Certificate!$D:$D=""H"") + (Certificate!$D:$D=""HTO"")), """")"),"")</f>
        <v/>
      </c>
      <c r="AF512" s="7"/>
      <c r="AG512" s="7" t="s">
        <v>72</v>
      </c>
      <c r="AH512" s="8" t="str">
        <f ca="1">IFERROR(__xludf.DUMMYFUNCTION("IFERROR(FILTER(Certificate!$B:$B, LOWER(Certificate!$A:$A)=LOWER(TRIM($V512)), (Certificate!$D:$D=""TO"") + (Certificate!$D:$D=""HTO"")), """")"),"")</f>
        <v/>
      </c>
      <c r="AI512" s="7"/>
      <c r="AJ512" s="7"/>
      <c r="AK512" s="8" t="str">
        <f ca="1">IFERROR(__xludf.DUMMYFUNCTION("IFERROR(FILTER(Certificate!$B:$B, Certificate!$A:$A=TRIM($V512), Certificate!$D:$D=""D""), """")"),"")</f>
        <v/>
      </c>
      <c r="AL512" s="2"/>
    </row>
    <row r="513" spans="1:38" ht="13" x14ac:dyDescent="0.15">
      <c r="A513" s="2">
        <v>504</v>
      </c>
      <c r="B513" s="3">
        <v>45143</v>
      </c>
      <c r="C513" s="2" t="s">
        <v>1749</v>
      </c>
      <c r="D513" s="2" t="s">
        <v>1750</v>
      </c>
      <c r="E513" s="2" t="s">
        <v>771</v>
      </c>
      <c r="F513" s="2" t="s">
        <v>1869</v>
      </c>
      <c r="G513" s="2" t="s">
        <v>1870</v>
      </c>
      <c r="H513" s="2" t="s">
        <v>1871</v>
      </c>
      <c r="I513" s="2" t="s">
        <v>835</v>
      </c>
      <c r="J513" s="2" t="s">
        <v>1182</v>
      </c>
      <c r="K513" s="2" t="s">
        <v>1</v>
      </c>
      <c r="V513" s="4" t="str">
        <f t="shared" si="1"/>
        <v>Polina Trukhlova</v>
      </c>
      <c r="X513" s="5">
        <v>0.48110000000000003</v>
      </c>
      <c r="Z513" s="2" t="s">
        <v>180</v>
      </c>
      <c r="AA513" s="5"/>
      <c r="AB513" s="5"/>
      <c r="AC513" s="5"/>
      <c r="AD513" s="7"/>
      <c r="AE513" s="21" t="str">
        <f ca="1">IFERROR(__xludf.DUMMYFUNCTION("IFERROR(FILTER(Certificate!$B:$B, LOWER(Certificate!$A:$A)=LOWER(TRIM($V513)), (Certificate!$D:$D=""H"") + (Certificate!$D:$D=""HTO"")), """")"),"")</f>
        <v/>
      </c>
      <c r="AF513" s="7"/>
      <c r="AG513" s="7"/>
      <c r="AH513" s="8" t="str">
        <f ca="1">IFERROR(__xludf.DUMMYFUNCTION("IFERROR(FILTER(Certificate!$B:$B, LOWER(Certificate!$A:$A)=LOWER(TRIM($V513)), (Certificate!$D:$D=""TO"") + (Certificate!$D:$D=""HTO"")), """")"),"")</f>
        <v/>
      </c>
      <c r="AI513" s="7"/>
      <c r="AJ513" s="7"/>
      <c r="AK513" s="8" t="str">
        <f ca="1">IFERROR(__xludf.DUMMYFUNCTION("IFERROR(FILTER(Certificate!$B:$B, Certificate!$A:$A=TRIM($V513), Certificate!$D:$D=""D""), """")"),"")</f>
        <v/>
      </c>
      <c r="AL513" s="2"/>
    </row>
    <row r="514" spans="1:38" ht="13" x14ac:dyDescent="0.15">
      <c r="A514" s="2">
        <v>505</v>
      </c>
      <c r="B514" s="3">
        <v>45143</v>
      </c>
      <c r="C514" s="2" t="s">
        <v>1749</v>
      </c>
      <c r="D514" s="2" t="s">
        <v>1750</v>
      </c>
      <c r="E514" s="2" t="s">
        <v>771</v>
      </c>
      <c r="F514" s="2" t="s">
        <v>1464</v>
      </c>
      <c r="G514" s="2" t="s">
        <v>1872</v>
      </c>
      <c r="H514" s="2" t="s">
        <v>1873</v>
      </c>
      <c r="J514" s="2" t="s">
        <v>1015</v>
      </c>
      <c r="K514" s="2" t="s">
        <v>1</v>
      </c>
      <c r="V514" s="4" t="str">
        <f t="shared" ref="V514:V768" si="2">F514&amp;" "&amp;G514</f>
        <v>Barış ŞEN</v>
      </c>
      <c r="X514" s="5">
        <v>0.80189999999999995</v>
      </c>
      <c r="Y514" s="5">
        <v>0.95279999999999998</v>
      </c>
      <c r="Z514" s="2" t="s">
        <v>70</v>
      </c>
      <c r="AA514" s="5">
        <v>0.8417</v>
      </c>
      <c r="AB514" s="5">
        <v>0</v>
      </c>
      <c r="AC514" s="5"/>
      <c r="AD514" s="7" t="s">
        <v>102</v>
      </c>
      <c r="AE514" s="21" t="str">
        <f ca="1">IFERROR(__xludf.DUMMYFUNCTION("IFERROR(FILTER(Certificate!$B:$B, LOWER(Certificate!$A:$A)=LOWER(TRIM($V514)), (Certificate!$D:$D=""H"") + (Certificate!$D:$D=""HTO"")), """")"),"2024-AT-C210")</f>
        <v>2024-AT-C210</v>
      </c>
      <c r="AF514" s="7"/>
      <c r="AG514" s="7" t="s">
        <v>72</v>
      </c>
      <c r="AH514" s="8" t="str">
        <f ca="1">IFERROR(__xludf.DUMMYFUNCTION("IFERROR(FILTER(Certificate!$B:$B, LOWER(Certificate!$A:$A)=LOWER(TRIM($V514)), (Certificate!$D:$D=""TO"") + (Certificate!$D:$D=""HTO"")), """")"),"")</f>
        <v/>
      </c>
      <c r="AI514" s="7"/>
      <c r="AJ514" s="7"/>
      <c r="AK514" s="8" t="str">
        <f ca="1">IFERROR(__xludf.DUMMYFUNCTION("IFERROR(FILTER(Certificate!$B:$B, Certificate!$A:$A=TRIM($V514), Certificate!$D:$D=""D""), """")"),"")</f>
        <v/>
      </c>
      <c r="AL514" s="2"/>
    </row>
    <row r="515" spans="1:38" ht="13" x14ac:dyDescent="0.15">
      <c r="A515" s="2">
        <v>506</v>
      </c>
      <c r="B515" s="3">
        <v>45143</v>
      </c>
      <c r="C515" s="2" t="s">
        <v>1749</v>
      </c>
      <c r="D515" s="2" t="s">
        <v>1750</v>
      </c>
      <c r="E515" s="2" t="s">
        <v>771</v>
      </c>
      <c r="F515" s="2" t="s">
        <v>1874</v>
      </c>
      <c r="G515" s="2" t="s">
        <v>1875</v>
      </c>
      <c r="H515" s="2" t="s">
        <v>1876</v>
      </c>
      <c r="I515" s="2" t="s">
        <v>1627</v>
      </c>
      <c r="J515" s="2" t="s">
        <v>1660</v>
      </c>
      <c r="K515" s="2" t="s">
        <v>1</v>
      </c>
      <c r="V515" s="4" t="str">
        <f t="shared" si="2"/>
        <v>Öykü Öztürk</v>
      </c>
      <c r="X515" s="5">
        <v>0.71699999999999997</v>
      </c>
      <c r="Y515" s="5">
        <v>0.95279999999999998</v>
      </c>
      <c r="Z515" s="2" t="s">
        <v>70</v>
      </c>
      <c r="AA515" s="5">
        <v>0</v>
      </c>
      <c r="AB515" s="5">
        <v>0</v>
      </c>
      <c r="AC515" s="5"/>
      <c r="AD515" s="7" t="s">
        <v>71</v>
      </c>
      <c r="AE515" s="21" t="str">
        <f ca="1">IFERROR(__xludf.DUMMYFUNCTION("IFERROR(FILTER(Certificate!$B:$B, LOWER(Certificate!$A:$A)=LOWER(TRIM($V515)), (Certificate!$D:$D=""H"") + (Certificate!$D:$D=""HTO"")), """")"),"")</f>
        <v/>
      </c>
      <c r="AF515" s="7"/>
      <c r="AG515" s="7" t="s">
        <v>72</v>
      </c>
      <c r="AH515" s="8" t="str">
        <f ca="1">IFERROR(__xludf.DUMMYFUNCTION("IFERROR(FILTER(Certificate!$B:$B, LOWER(Certificate!$A:$A)=LOWER(TRIM($V515)), (Certificate!$D:$D=""TO"") + (Certificate!$D:$D=""HTO"")), """")"),"")</f>
        <v/>
      </c>
      <c r="AI515" s="7"/>
      <c r="AJ515" s="7"/>
      <c r="AK515" s="8" t="str">
        <f ca="1">IFERROR(__xludf.DUMMYFUNCTION("IFERROR(FILTER(Certificate!$B:$B, Certificate!$A:$A=TRIM($V515), Certificate!$D:$D=""D""), """")"),"")</f>
        <v/>
      </c>
      <c r="AL515" s="2"/>
    </row>
    <row r="516" spans="1:38" ht="13" x14ac:dyDescent="0.15">
      <c r="A516" s="2">
        <v>507</v>
      </c>
      <c r="B516" s="3">
        <v>45208</v>
      </c>
      <c r="C516" s="2" t="s">
        <v>4</v>
      </c>
      <c r="D516" s="2" t="s">
        <v>1877</v>
      </c>
      <c r="E516" s="2" t="s">
        <v>771</v>
      </c>
      <c r="F516" s="2" t="s">
        <v>1878</v>
      </c>
      <c r="G516" s="2" t="s">
        <v>1879</v>
      </c>
      <c r="H516" s="2" t="s">
        <v>1880</v>
      </c>
      <c r="I516" s="2" t="s">
        <v>1881</v>
      </c>
      <c r="J516" s="2" t="s">
        <v>1882</v>
      </c>
      <c r="K516" s="2" t="s">
        <v>899</v>
      </c>
      <c r="V516" s="4" t="str">
        <f t="shared" si="2"/>
        <v>Frank Kingston</v>
      </c>
      <c r="X516" s="5">
        <v>0.55559999999999998</v>
      </c>
      <c r="Y516" s="5">
        <v>0.77780000000000005</v>
      </c>
      <c r="Z516" s="2" t="s">
        <v>180</v>
      </c>
      <c r="AA516" s="5"/>
      <c r="AB516" s="5"/>
      <c r="AC516" s="5"/>
      <c r="AD516" s="7"/>
      <c r="AE516" s="21" t="str">
        <f ca="1">IFERROR(__xludf.DUMMYFUNCTION("IFERROR(FILTER(Certificate!$B:$B, LOWER(Certificate!$A:$A)=LOWER(TRIM($V516)), (Certificate!$D:$D=""H"") + (Certificate!$D:$D=""HTO"")), """")"),"")</f>
        <v/>
      </c>
      <c r="AF516" s="7"/>
      <c r="AG516" s="7"/>
      <c r="AH516" s="8" t="str">
        <f ca="1">IFERROR(__xludf.DUMMYFUNCTION("IFERROR(FILTER(Certificate!$B:$B, LOWER(Certificate!$A:$A)=LOWER(TRIM($V516)), (Certificate!$D:$D=""TO"") + (Certificate!$D:$D=""HTO"")), """")"),"")</f>
        <v/>
      </c>
      <c r="AI516" s="7"/>
      <c r="AJ516" s="7"/>
      <c r="AK516" s="8" t="str">
        <f ca="1">IFERROR(__xludf.DUMMYFUNCTION("IFERROR(FILTER(Certificate!$B:$B, Certificate!$A:$A=TRIM($V516), Certificate!$D:$D=""D""), """")"),"")</f>
        <v/>
      </c>
      <c r="AL516" s="2"/>
    </row>
    <row r="517" spans="1:38" ht="13" x14ac:dyDescent="0.15">
      <c r="A517" s="2">
        <v>508</v>
      </c>
      <c r="B517" s="3">
        <v>45208</v>
      </c>
      <c r="C517" s="2" t="s">
        <v>4</v>
      </c>
      <c r="D517" s="2" t="s">
        <v>1877</v>
      </c>
      <c r="E517" s="2" t="s">
        <v>771</v>
      </c>
      <c r="F517" s="2" t="s">
        <v>1883</v>
      </c>
      <c r="G517" s="2" t="s">
        <v>1884</v>
      </c>
      <c r="H517" s="2" t="s">
        <v>1885</v>
      </c>
      <c r="I517" s="2" t="s">
        <v>835</v>
      </c>
      <c r="J517" s="2" t="s">
        <v>1886</v>
      </c>
      <c r="K517" s="2" t="s">
        <v>1887</v>
      </c>
      <c r="V517" s="4" t="str">
        <f t="shared" si="2"/>
        <v>Siu Foliaki</v>
      </c>
      <c r="X517" s="5">
        <v>0.74439999999999995</v>
      </c>
      <c r="Y517" s="5">
        <v>0.84440000000000004</v>
      </c>
      <c r="Z517" s="2" t="s">
        <v>180</v>
      </c>
      <c r="AA517" s="5"/>
      <c r="AB517" s="5"/>
      <c r="AC517" s="5"/>
      <c r="AD517" s="7"/>
      <c r="AE517" s="21" t="str">
        <f ca="1">IFERROR(__xludf.DUMMYFUNCTION("IFERROR(FILTER(Certificate!$B:$B, LOWER(Certificate!$A:$A)=LOWER(TRIM($V517)), (Certificate!$D:$D=""H"") + (Certificate!$D:$D=""HTO"")), """")"),"")</f>
        <v/>
      </c>
      <c r="AF517" s="7"/>
      <c r="AG517" s="7"/>
      <c r="AH517" s="8" t="str">
        <f ca="1">IFERROR(__xludf.DUMMYFUNCTION("IFERROR(FILTER(Certificate!$B:$B, LOWER(Certificate!$A:$A)=LOWER(TRIM($V517)), (Certificate!$D:$D=""TO"") + (Certificate!$D:$D=""HTO"")), """")"),"")</f>
        <v/>
      </c>
      <c r="AI517" s="7"/>
      <c r="AJ517" s="7"/>
      <c r="AK517" s="8" t="str">
        <f ca="1">IFERROR(__xludf.DUMMYFUNCTION("IFERROR(FILTER(Certificate!$B:$B, Certificate!$A:$A=TRIM($V517), Certificate!$D:$D=""D""), """")"),"")</f>
        <v/>
      </c>
      <c r="AL517" s="2"/>
    </row>
    <row r="518" spans="1:38" ht="13" x14ac:dyDescent="0.15">
      <c r="A518" s="2">
        <v>509</v>
      </c>
      <c r="B518" s="3">
        <v>45208</v>
      </c>
      <c r="C518" s="2" t="s">
        <v>4</v>
      </c>
      <c r="D518" s="2" t="s">
        <v>1877</v>
      </c>
      <c r="E518" s="2" t="s">
        <v>771</v>
      </c>
      <c r="F518" s="2" t="s">
        <v>1888</v>
      </c>
      <c r="G518" s="2" t="s">
        <v>1889</v>
      </c>
      <c r="H518" s="2" t="s">
        <v>1890</v>
      </c>
      <c r="I518" s="2" t="s">
        <v>1891</v>
      </c>
      <c r="J518" s="2" t="s">
        <v>1892</v>
      </c>
      <c r="K518" s="2" t="s">
        <v>1887</v>
      </c>
      <c r="V518" s="4" t="str">
        <f t="shared" si="2"/>
        <v>Leonid Vusilai</v>
      </c>
      <c r="X518" s="5">
        <v>0.61780000000000002</v>
      </c>
      <c r="Y518" s="5">
        <v>0.84</v>
      </c>
      <c r="Z518" s="2" t="s">
        <v>180</v>
      </c>
      <c r="AA518" s="5"/>
      <c r="AB518" s="5"/>
      <c r="AC518" s="5"/>
      <c r="AD518" s="7"/>
      <c r="AE518" s="21" t="str">
        <f ca="1">IFERROR(__xludf.DUMMYFUNCTION("IFERROR(FILTER(Certificate!$B:$B, LOWER(Certificate!$A:$A)=LOWER(TRIM($V518)), (Certificate!$D:$D=""H"") + (Certificate!$D:$D=""HTO"")), """")"),"")</f>
        <v/>
      </c>
      <c r="AF518" s="7"/>
      <c r="AG518" s="7"/>
      <c r="AH518" s="8" t="str">
        <f ca="1">IFERROR(__xludf.DUMMYFUNCTION("IFERROR(FILTER(Certificate!$B:$B, LOWER(Certificate!$A:$A)=LOWER(TRIM($V518)), (Certificate!$D:$D=""TO"") + (Certificate!$D:$D=""HTO"")), """")"),"")</f>
        <v/>
      </c>
      <c r="AI518" s="7"/>
      <c r="AJ518" s="7"/>
      <c r="AK518" s="8" t="str">
        <f ca="1">IFERROR(__xludf.DUMMYFUNCTION("IFERROR(FILTER(Certificate!$B:$B, Certificate!$A:$A=TRIM($V518), Certificate!$D:$D=""D""), """")"),"")</f>
        <v/>
      </c>
      <c r="AL518" s="2"/>
    </row>
    <row r="519" spans="1:38" ht="13" x14ac:dyDescent="0.15">
      <c r="A519" s="2">
        <v>510</v>
      </c>
      <c r="B519" s="3">
        <v>45208</v>
      </c>
      <c r="C519" s="2" t="s">
        <v>4</v>
      </c>
      <c r="D519" s="2" t="s">
        <v>1877</v>
      </c>
      <c r="E519" s="2" t="s">
        <v>771</v>
      </c>
      <c r="F519" s="2" t="s">
        <v>1893</v>
      </c>
      <c r="G519" s="2" t="s">
        <v>1894</v>
      </c>
      <c r="H519" s="2" t="s">
        <v>1895</v>
      </c>
      <c r="I519" s="2" t="s">
        <v>1896</v>
      </c>
      <c r="J519" s="2" t="s">
        <v>1892</v>
      </c>
      <c r="K519" s="2" t="s">
        <v>1887</v>
      </c>
      <c r="V519" s="4" t="str">
        <f t="shared" si="2"/>
        <v>Norah Rihai</v>
      </c>
      <c r="X519" s="5">
        <v>0.8</v>
      </c>
      <c r="Y519" s="5">
        <v>0.9</v>
      </c>
      <c r="Z519" s="2" t="s">
        <v>70</v>
      </c>
      <c r="AA519" s="5">
        <v>0</v>
      </c>
      <c r="AB519" s="5">
        <v>0</v>
      </c>
      <c r="AC519" s="5"/>
      <c r="AD519" s="7" t="s">
        <v>71</v>
      </c>
      <c r="AE519" s="21" t="str">
        <f ca="1">IFERROR(__xludf.DUMMYFUNCTION("IFERROR(FILTER(Certificate!$B:$B, LOWER(Certificate!$A:$A)=LOWER(TRIM($V519)), (Certificate!$D:$D=""H"") + (Certificate!$D:$D=""HTO"")), """")"),"")</f>
        <v/>
      </c>
      <c r="AF519" s="7"/>
      <c r="AG519" s="7" t="s">
        <v>72</v>
      </c>
      <c r="AH519" s="8" t="str">
        <f ca="1">IFERROR(__xludf.DUMMYFUNCTION("IFERROR(FILTER(Certificate!$B:$B, LOWER(Certificate!$A:$A)=LOWER(TRIM($V519)), (Certificate!$D:$D=""TO"") + (Certificate!$D:$D=""HTO"")), """")"),"")</f>
        <v/>
      </c>
      <c r="AI519" s="7"/>
      <c r="AJ519" s="7"/>
      <c r="AK519" s="8" t="str">
        <f ca="1">IFERROR(__xludf.DUMMYFUNCTION("IFERROR(FILTER(Certificate!$B:$B, Certificate!$A:$A=TRIM($V519), Certificate!$D:$D=""D""), """")"),"")</f>
        <v/>
      </c>
      <c r="AL519" s="2"/>
    </row>
    <row r="520" spans="1:38" ht="13" x14ac:dyDescent="0.15">
      <c r="A520" s="2">
        <v>511</v>
      </c>
      <c r="B520" s="3">
        <v>45208</v>
      </c>
      <c r="C520" s="2" t="s">
        <v>4</v>
      </c>
      <c r="D520" s="2" t="s">
        <v>1877</v>
      </c>
      <c r="E520" s="2" t="s">
        <v>771</v>
      </c>
      <c r="F520" s="2" t="s">
        <v>1897</v>
      </c>
      <c r="G520" s="2" t="s">
        <v>1523</v>
      </c>
      <c r="H520" s="2" t="s">
        <v>1898</v>
      </c>
      <c r="I520" s="2" t="s">
        <v>1899</v>
      </c>
      <c r="J520" s="2" t="s">
        <v>1892</v>
      </c>
      <c r="K520" s="2" t="s">
        <v>1887</v>
      </c>
      <c r="V520" s="4" t="str">
        <f t="shared" si="2"/>
        <v>Kehana Andrew</v>
      </c>
      <c r="X520" s="5">
        <v>0.52890000000000004</v>
      </c>
      <c r="Y520" s="5">
        <v>0.52890000000000004</v>
      </c>
      <c r="Z520" s="2" t="s">
        <v>180</v>
      </c>
      <c r="AA520" s="5"/>
      <c r="AB520" s="5"/>
      <c r="AC520" s="5"/>
      <c r="AD520" s="7"/>
      <c r="AE520" s="21" t="str">
        <f ca="1">IFERROR(__xludf.DUMMYFUNCTION("IFERROR(FILTER(Certificate!$B:$B, LOWER(Certificate!$A:$A)=LOWER(TRIM($V520)), (Certificate!$D:$D=""H"") + (Certificate!$D:$D=""HTO"")), """")"),"")</f>
        <v/>
      </c>
      <c r="AF520" s="7"/>
      <c r="AG520" s="7"/>
      <c r="AH520" s="8" t="str">
        <f ca="1">IFERROR(__xludf.DUMMYFUNCTION("IFERROR(FILTER(Certificate!$B:$B, LOWER(Certificate!$A:$A)=LOWER(TRIM($V520)), (Certificate!$D:$D=""TO"") + (Certificate!$D:$D=""HTO"")), """")"),"")</f>
        <v/>
      </c>
      <c r="AI520" s="7"/>
      <c r="AJ520" s="7"/>
      <c r="AK520" s="8" t="str">
        <f ca="1">IFERROR(__xludf.DUMMYFUNCTION("IFERROR(FILTER(Certificate!$B:$B, Certificate!$A:$A=TRIM($V520), Certificate!$D:$D=""D""), """")"),"")</f>
        <v/>
      </c>
      <c r="AL520" s="2"/>
    </row>
    <row r="521" spans="1:38" ht="13" x14ac:dyDescent="0.15">
      <c r="A521" s="2">
        <v>512</v>
      </c>
      <c r="B521" s="3">
        <v>45208</v>
      </c>
      <c r="C521" s="2" t="s">
        <v>4</v>
      </c>
      <c r="D521" s="2" t="s">
        <v>1877</v>
      </c>
      <c r="E521" s="2" t="s">
        <v>771</v>
      </c>
      <c r="F521" s="2" t="s">
        <v>1900</v>
      </c>
      <c r="G521" s="2" t="s">
        <v>1901</v>
      </c>
      <c r="H521" s="2" t="s">
        <v>1902</v>
      </c>
      <c r="I521" s="2" t="s">
        <v>1881</v>
      </c>
      <c r="J521" s="2" t="s">
        <v>1903</v>
      </c>
      <c r="K521" s="2" t="s">
        <v>1887</v>
      </c>
      <c r="V521" s="4" t="str">
        <f t="shared" si="2"/>
        <v>Colleen Regenvanu</v>
      </c>
      <c r="X521" s="5">
        <v>0.42220000000000002</v>
      </c>
      <c r="Y521" s="5">
        <v>0.42220000000000002</v>
      </c>
      <c r="Z521" s="2" t="s">
        <v>180</v>
      </c>
      <c r="AA521" s="5"/>
      <c r="AB521" s="5"/>
      <c r="AC521" s="5"/>
      <c r="AD521" s="7"/>
      <c r="AE521" s="21" t="str">
        <f ca="1">IFERROR(__xludf.DUMMYFUNCTION("IFERROR(FILTER(Certificate!$B:$B, LOWER(Certificate!$A:$A)=LOWER(TRIM($V521)), (Certificate!$D:$D=""H"") + (Certificate!$D:$D=""HTO"")), """")"),"")</f>
        <v/>
      </c>
      <c r="AF521" s="7"/>
      <c r="AG521" s="7"/>
      <c r="AH521" s="8" t="str">
        <f ca="1">IFERROR(__xludf.DUMMYFUNCTION("IFERROR(FILTER(Certificate!$B:$B, LOWER(Certificate!$A:$A)=LOWER(TRIM($V521)), (Certificate!$D:$D=""TO"") + (Certificate!$D:$D=""HTO"")), """")"),"")</f>
        <v/>
      </c>
      <c r="AI521" s="7"/>
      <c r="AJ521" s="7"/>
      <c r="AK521" s="8" t="str">
        <f ca="1">IFERROR(__xludf.DUMMYFUNCTION("IFERROR(FILTER(Certificate!$B:$B, Certificate!$A:$A=TRIM($V521), Certificate!$D:$D=""D""), """")"),"")</f>
        <v/>
      </c>
      <c r="AL521" s="2"/>
    </row>
    <row r="522" spans="1:38" ht="13" x14ac:dyDescent="0.15">
      <c r="A522" s="2">
        <v>513</v>
      </c>
      <c r="B522" s="3">
        <v>45208</v>
      </c>
      <c r="C522" s="2" t="s">
        <v>4</v>
      </c>
      <c r="D522" s="2" t="s">
        <v>1877</v>
      </c>
      <c r="E522" s="2" t="s">
        <v>771</v>
      </c>
      <c r="F522" s="2" t="s">
        <v>1904</v>
      </c>
      <c r="G522" s="2" t="s">
        <v>1905</v>
      </c>
      <c r="H522" s="2" t="s">
        <v>1906</v>
      </c>
      <c r="I522" s="2" t="s">
        <v>1708</v>
      </c>
      <c r="J522" s="2" t="s">
        <v>1907</v>
      </c>
      <c r="K522" s="2" t="s">
        <v>1887</v>
      </c>
      <c r="V522" s="4" t="str">
        <f t="shared" si="2"/>
        <v>Joe Betsesai</v>
      </c>
      <c r="X522" s="5">
        <v>0</v>
      </c>
      <c r="Y522" s="5">
        <v>6.6699999999999995E-2</v>
      </c>
      <c r="Z522" s="2" t="s">
        <v>180</v>
      </c>
      <c r="AA522" s="5"/>
      <c r="AB522" s="5"/>
      <c r="AC522" s="5"/>
      <c r="AD522" s="7"/>
      <c r="AE522" s="21" t="str">
        <f ca="1">IFERROR(__xludf.DUMMYFUNCTION("IFERROR(FILTER(Certificate!$B:$B, LOWER(Certificate!$A:$A)=LOWER(TRIM($V522)), (Certificate!$D:$D=""H"") + (Certificate!$D:$D=""HTO"")), """")"),"")</f>
        <v/>
      </c>
      <c r="AF522" s="7"/>
      <c r="AG522" s="7"/>
      <c r="AH522" s="8" t="str">
        <f ca="1">IFERROR(__xludf.DUMMYFUNCTION("IFERROR(FILTER(Certificate!$B:$B, LOWER(Certificate!$A:$A)=LOWER(TRIM($V522)), (Certificate!$D:$D=""TO"") + (Certificate!$D:$D=""HTO"")), """")"),"")</f>
        <v/>
      </c>
      <c r="AI522" s="7"/>
      <c r="AJ522" s="7"/>
      <c r="AK522" s="8" t="str">
        <f ca="1">IFERROR(__xludf.DUMMYFUNCTION("IFERROR(FILTER(Certificate!$B:$B, Certificate!$A:$A=TRIM($V522), Certificate!$D:$D=""D""), """")"),"")</f>
        <v/>
      </c>
      <c r="AL522" s="2"/>
    </row>
    <row r="523" spans="1:38" ht="13" x14ac:dyDescent="0.15">
      <c r="A523" s="2">
        <v>514</v>
      </c>
      <c r="B523" s="3">
        <v>45208</v>
      </c>
      <c r="C523" s="2" t="s">
        <v>4</v>
      </c>
      <c r="D523" s="2" t="s">
        <v>1877</v>
      </c>
      <c r="E523" s="2" t="s">
        <v>771</v>
      </c>
      <c r="F523" s="2" t="s">
        <v>1908</v>
      </c>
      <c r="G523" s="2" t="s">
        <v>1909</v>
      </c>
      <c r="H523" s="2" t="s">
        <v>1910</v>
      </c>
      <c r="I523" s="2" t="s">
        <v>1911</v>
      </c>
      <c r="J523" s="2" t="s">
        <v>1892</v>
      </c>
      <c r="K523" s="2" t="s">
        <v>1887</v>
      </c>
      <c r="V523" s="4" t="str">
        <f t="shared" si="2"/>
        <v>Laurana Rakau-Tokataake</v>
      </c>
      <c r="X523" s="5">
        <v>0.61109999999999998</v>
      </c>
      <c r="Y523" s="5">
        <v>0.81779999999999997</v>
      </c>
      <c r="Z523" s="2" t="s">
        <v>180</v>
      </c>
      <c r="AA523" s="5"/>
      <c r="AB523" s="5"/>
      <c r="AC523" s="5"/>
      <c r="AD523" s="7"/>
      <c r="AE523" s="21" t="str">
        <f ca="1">IFERROR(__xludf.DUMMYFUNCTION("IFERROR(FILTER(Certificate!$B:$B, LOWER(Certificate!$A:$A)=LOWER(TRIM($V523)), (Certificate!$D:$D=""H"") + (Certificate!$D:$D=""HTO"")), """")"),"")</f>
        <v/>
      </c>
      <c r="AF523" s="7"/>
      <c r="AG523" s="7"/>
      <c r="AH523" s="8" t="str">
        <f ca="1">IFERROR(__xludf.DUMMYFUNCTION("IFERROR(FILTER(Certificate!$B:$B, LOWER(Certificate!$A:$A)=LOWER(TRIM($V523)), (Certificate!$D:$D=""TO"") + (Certificate!$D:$D=""HTO"")), """")"),"")</f>
        <v/>
      </c>
      <c r="AI523" s="7"/>
      <c r="AJ523" s="7"/>
      <c r="AK523" s="8" t="str">
        <f ca="1">IFERROR(__xludf.DUMMYFUNCTION("IFERROR(FILTER(Certificate!$B:$B, Certificate!$A:$A=TRIM($V523), Certificate!$D:$D=""D""), """")"),"")</f>
        <v/>
      </c>
      <c r="AL523" s="2"/>
    </row>
    <row r="524" spans="1:38" ht="13" x14ac:dyDescent="0.15">
      <c r="A524" s="2">
        <v>515</v>
      </c>
      <c r="B524" s="3">
        <v>45208</v>
      </c>
      <c r="C524" s="2" t="s">
        <v>4</v>
      </c>
      <c r="D524" s="2" t="s">
        <v>1877</v>
      </c>
      <c r="E524" s="2" t="s">
        <v>771</v>
      </c>
      <c r="F524" s="2" t="s">
        <v>1912</v>
      </c>
      <c r="G524" s="2" t="s">
        <v>1913</v>
      </c>
      <c r="H524" s="2" t="s">
        <v>1914</v>
      </c>
      <c r="I524" s="2" t="s">
        <v>1915</v>
      </c>
      <c r="J524" s="2" t="s">
        <v>1892</v>
      </c>
      <c r="K524" s="2" t="s">
        <v>899</v>
      </c>
      <c r="V524" s="4" t="str">
        <f t="shared" si="2"/>
        <v>Cherise  Addinsall</v>
      </c>
      <c r="X524" s="5">
        <v>0.70669999999999999</v>
      </c>
      <c r="Y524" s="5">
        <v>0.86219999999999997</v>
      </c>
      <c r="Z524" s="2" t="s">
        <v>70</v>
      </c>
      <c r="AA524" s="5">
        <v>0</v>
      </c>
      <c r="AB524" s="5">
        <v>0</v>
      </c>
      <c r="AC524" s="5"/>
      <c r="AD524" s="7" t="s">
        <v>71</v>
      </c>
      <c r="AE524" s="21" t="str">
        <f ca="1">IFERROR(__xludf.DUMMYFUNCTION("IFERROR(FILTER(Certificate!$B:$B, LOWER(Certificate!$A:$A)=LOWER(TRIM($V524)), (Certificate!$D:$D=""H"") + (Certificate!$D:$D=""HTO"")), """")"),"")</f>
        <v/>
      </c>
      <c r="AF524" s="7"/>
      <c r="AG524" s="7" t="s">
        <v>72</v>
      </c>
      <c r="AH524" s="8" t="str">
        <f ca="1">IFERROR(__xludf.DUMMYFUNCTION("IFERROR(FILTER(Certificate!$B:$B, LOWER(Certificate!$A:$A)=LOWER(TRIM($V524)), (Certificate!$D:$D=""TO"") + (Certificate!$D:$D=""HTO"")), """")"),"")</f>
        <v/>
      </c>
      <c r="AI524" s="7"/>
      <c r="AJ524" s="7"/>
      <c r="AK524" s="8" t="str">
        <f ca="1">IFERROR(__xludf.DUMMYFUNCTION("IFERROR(FILTER(Certificate!$B:$B, Certificate!$A:$A=TRIM($V524), Certificate!$D:$D=""D""), """")"),"")</f>
        <v/>
      </c>
      <c r="AL524" s="2"/>
    </row>
    <row r="525" spans="1:38" ht="13" x14ac:dyDescent="0.15">
      <c r="A525" s="2">
        <v>516</v>
      </c>
      <c r="B525" s="3">
        <v>45259</v>
      </c>
      <c r="C525" s="2" t="s">
        <v>1916</v>
      </c>
      <c r="D525" s="2" t="s">
        <v>1917</v>
      </c>
      <c r="E525" s="2" t="s">
        <v>771</v>
      </c>
      <c r="F525" s="2" t="s">
        <v>1918</v>
      </c>
      <c r="G525" s="2" t="s">
        <v>1919</v>
      </c>
      <c r="H525" s="2" t="s">
        <v>1920</v>
      </c>
      <c r="J525" s="2" t="s">
        <v>1921</v>
      </c>
      <c r="K525" s="2" t="s">
        <v>12</v>
      </c>
      <c r="V525" s="4" t="str">
        <f t="shared" si="2"/>
        <v>Michelle Groothedde</v>
      </c>
      <c r="X525" s="5">
        <v>0.87329999999999997</v>
      </c>
      <c r="Z525" s="2" t="s">
        <v>70</v>
      </c>
      <c r="AA525" s="5">
        <v>0.77270000000000005</v>
      </c>
      <c r="AB525" s="5">
        <v>0</v>
      </c>
      <c r="AC525" s="5"/>
      <c r="AD525" s="7" t="s">
        <v>102</v>
      </c>
      <c r="AE525" s="21" t="str">
        <f ca="1">IFERROR(__xludf.DUMMYFUNCTION("IFERROR(FILTER(Certificate!$B:$B, LOWER(Certificate!$A:$A)=LOWER(TRIM($V525)), (Certificate!$D:$D=""H"") + (Certificate!$D:$D=""HTO"")), """")"),"2024-AT-C237")</f>
        <v>2024-AT-C237</v>
      </c>
      <c r="AF525" s="7"/>
      <c r="AG525" s="7" t="s">
        <v>72</v>
      </c>
      <c r="AH525" s="8" t="str">
        <f ca="1">IFERROR(__xludf.DUMMYFUNCTION("IFERROR(FILTER(Certificate!$B:$B, LOWER(Certificate!$A:$A)=LOWER(TRIM($V525)), (Certificate!$D:$D=""TO"") + (Certificate!$D:$D=""HTO"")), """")"),"")</f>
        <v/>
      </c>
      <c r="AI525" s="7"/>
      <c r="AJ525" s="7"/>
      <c r="AK525" s="8" t="str">
        <f ca="1">IFERROR(__xludf.DUMMYFUNCTION("IFERROR(FILTER(Certificate!$B:$B, Certificate!$A:$A=TRIM($V525), Certificate!$D:$D=""D""), """")"),"")</f>
        <v/>
      </c>
      <c r="AL525" s="2"/>
    </row>
    <row r="526" spans="1:38" ht="13" x14ac:dyDescent="0.15">
      <c r="A526" s="2">
        <v>517</v>
      </c>
      <c r="B526" s="3">
        <v>45259</v>
      </c>
      <c r="C526" s="2" t="s">
        <v>1916</v>
      </c>
      <c r="D526" s="2" t="s">
        <v>1917</v>
      </c>
      <c r="E526" s="2" t="s">
        <v>771</v>
      </c>
      <c r="F526" s="2" t="s">
        <v>1686</v>
      </c>
      <c r="G526" s="2" t="s">
        <v>1922</v>
      </c>
      <c r="H526" s="2" t="s">
        <v>1923</v>
      </c>
      <c r="J526" s="2" t="s">
        <v>1924</v>
      </c>
      <c r="K526" s="2" t="s">
        <v>2</v>
      </c>
      <c r="V526" s="4" t="str">
        <f t="shared" si="2"/>
        <v>Chiara Padoan</v>
      </c>
      <c r="X526" s="5">
        <v>0.68889999999999996</v>
      </c>
      <c r="Y526" s="5">
        <v>0</v>
      </c>
      <c r="Z526" s="2" t="s">
        <v>180</v>
      </c>
      <c r="AA526" s="5"/>
      <c r="AB526" s="5"/>
      <c r="AC526" s="5"/>
      <c r="AD526" s="7"/>
      <c r="AE526" s="21" t="str">
        <f ca="1">IFERROR(__xludf.DUMMYFUNCTION("IFERROR(FILTER(Certificate!$B:$B, LOWER(Certificate!$A:$A)=LOWER(TRIM($V526)), (Certificate!$D:$D=""H"") + (Certificate!$D:$D=""HTO"")), """")"),"")</f>
        <v/>
      </c>
      <c r="AF526" s="7"/>
      <c r="AG526" s="7"/>
      <c r="AH526" s="8" t="str">
        <f ca="1">IFERROR(__xludf.DUMMYFUNCTION("IFERROR(FILTER(Certificate!$B:$B, LOWER(Certificate!$A:$A)=LOWER(TRIM($V526)), (Certificate!$D:$D=""TO"") + (Certificate!$D:$D=""HTO"")), """")"),"")</f>
        <v/>
      </c>
      <c r="AI526" s="7"/>
      <c r="AJ526" s="7"/>
      <c r="AK526" s="8" t="str">
        <f ca="1">IFERROR(__xludf.DUMMYFUNCTION("IFERROR(FILTER(Certificate!$B:$B, Certificate!$A:$A=TRIM($V526), Certificate!$D:$D=""D""), """")"),"")</f>
        <v/>
      </c>
      <c r="AL526" s="2"/>
    </row>
    <row r="527" spans="1:38" ht="13" x14ac:dyDescent="0.15">
      <c r="A527" s="2">
        <v>518</v>
      </c>
      <c r="B527" s="3">
        <v>45259</v>
      </c>
      <c r="C527" s="2" t="s">
        <v>1916</v>
      </c>
      <c r="D527" s="2" t="s">
        <v>1917</v>
      </c>
      <c r="E527" s="2" t="s">
        <v>771</v>
      </c>
      <c r="F527" s="2" t="s">
        <v>1925</v>
      </c>
      <c r="G527" s="2" t="s">
        <v>1926</v>
      </c>
      <c r="H527" s="2" t="s">
        <v>1927</v>
      </c>
      <c r="I527" s="2" t="s">
        <v>835</v>
      </c>
      <c r="J527" s="2" t="s">
        <v>1928</v>
      </c>
      <c r="K527" s="2" t="s">
        <v>19</v>
      </c>
      <c r="V527" s="4" t="str">
        <f t="shared" si="2"/>
        <v>Elaine Patnode</v>
      </c>
      <c r="X527" s="5">
        <v>0.83330000000000004</v>
      </c>
      <c r="Y527" s="5">
        <v>0.88890000000000002</v>
      </c>
      <c r="Z527" s="2" t="s">
        <v>70</v>
      </c>
      <c r="AA527" s="5">
        <v>0.85</v>
      </c>
      <c r="AB527" s="5">
        <v>0</v>
      </c>
      <c r="AC527" s="5"/>
      <c r="AD527" s="7" t="s">
        <v>102</v>
      </c>
      <c r="AE527" s="21" t="str">
        <f ca="1">IFERROR(__xludf.DUMMYFUNCTION("IFERROR(FILTER(Certificate!$B:$B, LOWER(Certificate!$A:$A)=LOWER(TRIM($V527)), (Certificate!$D:$D=""H"") + (Certificate!$D:$D=""HTO"")), """")"),"2024-AT-C240")</f>
        <v>2024-AT-C240</v>
      </c>
      <c r="AF527" s="7"/>
      <c r="AG527" s="7" t="s">
        <v>72</v>
      </c>
      <c r="AH527" s="8" t="str">
        <f ca="1">IFERROR(__xludf.DUMMYFUNCTION("IFERROR(FILTER(Certificate!$B:$B, LOWER(Certificate!$A:$A)=LOWER(TRIM($V527)), (Certificate!$D:$D=""TO"") + (Certificate!$D:$D=""HTO"")), """")"),"")</f>
        <v/>
      </c>
      <c r="AI527" s="7"/>
      <c r="AJ527" s="7"/>
      <c r="AK527" s="8" t="str">
        <f ca="1">IFERROR(__xludf.DUMMYFUNCTION("IFERROR(FILTER(Certificate!$B:$B, Certificate!$A:$A=TRIM($V527), Certificate!$D:$D=""D""), """")"),"")</f>
        <v/>
      </c>
      <c r="AL527" s="2"/>
    </row>
    <row r="528" spans="1:38" ht="13" x14ac:dyDescent="0.15">
      <c r="A528" s="2">
        <v>519</v>
      </c>
      <c r="B528" s="3">
        <v>45259</v>
      </c>
      <c r="C528" s="2" t="s">
        <v>1916</v>
      </c>
      <c r="D528" s="2" t="s">
        <v>1917</v>
      </c>
      <c r="E528" s="2" t="s">
        <v>771</v>
      </c>
      <c r="F528" s="2" t="s">
        <v>1929</v>
      </c>
      <c r="G528" s="2" t="s">
        <v>1930</v>
      </c>
      <c r="H528" s="2" t="s">
        <v>1931</v>
      </c>
      <c r="J528" s="2" t="s">
        <v>1928</v>
      </c>
      <c r="K528" s="2" t="s">
        <v>19</v>
      </c>
      <c r="V528" s="4" t="str">
        <f t="shared" si="2"/>
        <v>Zed Bates</v>
      </c>
      <c r="X528" s="5">
        <v>0.56669999999999998</v>
      </c>
      <c r="Y528" s="5">
        <v>0.85560000000000003</v>
      </c>
      <c r="Z528" s="2" t="s">
        <v>70</v>
      </c>
      <c r="AA528" s="5">
        <v>0.96819999999999995</v>
      </c>
      <c r="AB528" s="5">
        <v>0</v>
      </c>
      <c r="AC528" s="5"/>
      <c r="AD528" s="7" t="s">
        <v>102</v>
      </c>
      <c r="AE528" s="21" t="str">
        <f ca="1">IFERROR(__xludf.DUMMYFUNCTION("IFERROR(FILTER(Certificate!$B:$B, LOWER(Certificate!$A:$A)=LOWER(TRIM($V528)), (Certificate!$D:$D=""H"") + (Certificate!$D:$D=""HTO"")), """")"),"2024-AT-C235")</f>
        <v>2024-AT-C235</v>
      </c>
      <c r="AF528" s="7"/>
      <c r="AG528" s="7" t="s">
        <v>72</v>
      </c>
      <c r="AH528" s="8" t="str">
        <f ca="1">IFERROR(__xludf.DUMMYFUNCTION("IFERROR(FILTER(Certificate!$B:$B, LOWER(Certificate!$A:$A)=LOWER(TRIM($V528)), (Certificate!$D:$D=""TO"") + (Certificate!$D:$D=""HTO"")), """")"),"")</f>
        <v/>
      </c>
      <c r="AI528" s="7"/>
      <c r="AJ528" s="7"/>
      <c r="AK528" s="8" t="str">
        <f ca="1">IFERROR(__xludf.DUMMYFUNCTION("IFERROR(FILTER(Certificate!$B:$B, Certificate!$A:$A=TRIM($V528), Certificate!$D:$D=""D""), """")"),"")</f>
        <v/>
      </c>
      <c r="AL528" s="2"/>
    </row>
    <row r="529" spans="1:38" ht="13" x14ac:dyDescent="0.15">
      <c r="A529" s="2">
        <v>520</v>
      </c>
      <c r="B529" s="3">
        <v>45259</v>
      </c>
      <c r="C529" s="2" t="s">
        <v>1916</v>
      </c>
      <c r="D529" s="2" t="s">
        <v>1917</v>
      </c>
      <c r="E529" s="2" t="s">
        <v>771</v>
      </c>
      <c r="F529" s="2" t="s">
        <v>1932</v>
      </c>
      <c r="G529" s="2" t="s">
        <v>105</v>
      </c>
      <c r="H529" s="2" t="s">
        <v>1933</v>
      </c>
      <c r="I529" s="2" t="s">
        <v>835</v>
      </c>
      <c r="J529" s="2" t="s">
        <v>1928</v>
      </c>
      <c r="K529" s="2" t="s">
        <v>12</v>
      </c>
      <c r="V529" s="4" t="str">
        <f t="shared" si="2"/>
        <v>Phoebe Wong</v>
      </c>
      <c r="X529" s="5">
        <v>0.73329999999999995</v>
      </c>
      <c r="Y529" s="5">
        <v>0.9</v>
      </c>
      <c r="Z529" s="2" t="s">
        <v>70</v>
      </c>
      <c r="AA529" s="5">
        <v>0.81179999999999997</v>
      </c>
      <c r="AB529" s="5">
        <v>0</v>
      </c>
      <c r="AC529" s="5"/>
      <c r="AD529" s="7" t="s">
        <v>102</v>
      </c>
      <c r="AE529" s="21" t="str">
        <f ca="1">IFERROR(__xludf.DUMMYFUNCTION("IFERROR(FILTER(Certificate!$B:$B, LOWER(Certificate!$A:$A)=LOWER(TRIM($V529)), (Certificate!$D:$D=""H"") + (Certificate!$D:$D=""HTO"")), """")"),"2024-AT-C248")</f>
        <v>2024-AT-C248</v>
      </c>
      <c r="AF529" s="7"/>
      <c r="AG529" s="7" t="s">
        <v>72</v>
      </c>
      <c r="AH529" s="8" t="str">
        <f ca="1">IFERROR(__xludf.DUMMYFUNCTION("IFERROR(FILTER(Certificate!$B:$B, LOWER(Certificate!$A:$A)=LOWER(TRIM($V529)), (Certificate!$D:$D=""TO"") + (Certificate!$D:$D=""HTO"")), """")"),"")</f>
        <v/>
      </c>
      <c r="AI529" s="7"/>
      <c r="AJ529" s="7"/>
      <c r="AK529" s="8" t="str">
        <f ca="1">IFERROR(__xludf.DUMMYFUNCTION("IFERROR(FILTER(Certificate!$B:$B, Certificate!$A:$A=TRIM($V529), Certificate!$D:$D=""D""), """")"),"")</f>
        <v/>
      </c>
      <c r="AL529" s="2"/>
    </row>
    <row r="530" spans="1:38" ht="13" x14ac:dyDescent="0.15">
      <c r="A530" s="2">
        <v>521</v>
      </c>
      <c r="B530" s="3">
        <v>45259</v>
      </c>
      <c r="C530" s="2" t="s">
        <v>1916</v>
      </c>
      <c r="D530" s="2" t="s">
        <v>1917</v>
      </c>
      <c r="E530" s="2" t="s">
        <v>771</v>
      </c>
      <c r="F530" s="2" t="s">
        <v>1934</v>
      </c>
      <c r="G530" s="2" t="s">
        <v>1935</v>
      </c>
      <c r="H530" s="2" t="s">
        <v>1936</v>
      </c>
      <c r="I530" s="2" t="s">
        <v>1937</v>
      </c>
      <c r="J530" s="2" t="s">
        <v>1938</v>
      </c>
      <c r="K530" s="2" t="s">
        <v>8</v>
      </c>
      <c r="V530" s="4" t="str">
        <f t="shared" si="2"/>
        <v>Takehisa SEKIYA</v>
      </c>
      <c r="X530" s="5">
        <v>0.88890000000000002</v>
      </c>
      <c r="Z530" s="2" t="s">
        <v>70</v>
      </c>
      <c r="AA530" s="5">
        <v>0.94550000000000001</v>
      </c>
      <c r="AB530" s="5">
        <v>0.94089999999999996</v>
      </c>
      <c r="AC530" s="5"/>
      <c r="AD530" s="7" t="s">
        <v>102</v>
      </c>
      <c r="AE530" s="21" t="str">
        <f ca="1">IFERROR(__xludf.DUMMYFUNCTION("IFERROR(FILTER(Certificate!$B:$B, LOWER(Certificate!$A:$A)=LOWER(TRIM($V530)), (Certificate!$D:$D=""H"") + (Certificate!$D:$D=""HTO"")), """")"),"2024-AT-C238")</f>
        <v>2024-AT-C238</v>
      </c>
      <c r="AF530" s="7"/>
      <c r="AG530" s="7" t="s">
        <v>103</v>
      </c>
      <c r="AH530" s="8" t="str">
        <f ca="1">IFERROR(__xludf.DUMMYFUNCTION("IFERROR(FILTER(Certificate!$B:$B, LOWER(Certificate!$A:$A)=LOWER(TRIM($V530)), (Certificate!$D:$D=""TO"") + (Certificate!$D:$D=""HTO"")), """")"),"2024-AT-C239")</f>
        <v>2024-AT-C239</v>
      </c>
      <c r="AI530" s="7"/>
      <c r="AJ530" s="7"/>
      <c r="AK530" s="8" t="str">
        <f ca="1">IFERROR(__xludf.DUMMYFUNCTION("IFERROR(FILTER(Certificate!$B:$B, Certificate!$A:$A=TRIM($V530), Certificate!$D:$D=""D""), """")"),"")</f>
        <v/>
      </c>
      <c r="AL530" s="2"/>
    </row>
    <row r="531" spans="1:38" ht="13" x14ac:dyDescent="0.15">
      <c r="A531" s="2">
        <v>522</v>
      </c>
      <c r="B531" s="3">
        <v>45259</v>
      </c>
      <c r="C531" s="2" t="s">
        <v>1916</v>
      </c>
      <c r="D531" s="2" t="s">
        <v>1917</v>
      </c>
      <c r="E531" s="2" t="s">
        <v>771</v>
      </c>
      <c r="F531" s="2" t="s">
        <v>1939</v>
      </c>
      <c r="G531" s="2" t="s">
        <v>1940</v>
      </c>
      <c r="H531" s="2" t="s">
        <v>1941</v>
      </c>
      <c r="I531" s="2" t="s">
        <v>1942</v>
      </c>
      <c r="J531" s="2" t="s">
        <v>1938</v>
      </c>
      <c r="K531" s="2" t="s">
        <v>8</v>
      </c>
      <c r="V531" s="4" t="str">
        <f t="shared" si="2"/>
        <v>Fumiko ITO</v>
      </c>
      <c r="X531" s="5">
        <v>0.67330000000000001</v>
      </c>
      <c r="Y531" s="5">
        <v>0.87780000000000002</v>
      </c>
      <c r="Z531" s="2" t="s">
        <v>70</v>
      </c>
      <c r="AA531" s="5">
        <v>0.46510000000000001</v>
      </c>
      <c r="AB531" s="5">
        <v>0.56359999999999999</v>
      </c>
      <c r="AC531" s="5"/>
      <c r="AD531" s="7" t="s">
        <v>727</v>
      </c>
      <c r="AE531" s="21" t="str">
        <f ca="1">IFERROR(__xludf.DUMMYFUNCTION("IFERROR(FILTER(Certificate!$B:$B, LOWER(Certificate!$A:$A)=LOWER(TRIM($V531)), (Certificate!$D:$D=""H"") + (Certificate!$D:$D=""HTO"")), """")"),"")</f>
        <v/>
      </c>
      <c r="AF531" s="7"/>
      <c r="AG531" s="7" t="s">
        <v>737</v>
      </c>
      <c r="AH531" s="8" t="str">
        <f ca="1">IFERROR(__xludf.DUMMYFUNCTION("IFERROR(FILTER(Certificate!$B:$B, LOWER(Certificate!$A:$A)=LOWER(TRIM($V531)), (Certificate!$D:$D=""TO"") + (Certificate!$D:$D=""HTO"")), """")"),"")</f>
        <v/>
      </c>
      <c r="AI531" s="7"/>
      <c r="AJ531" s="7"/>
      <c r="AK531" s="8" t="str">
        <f ca="1">IFERROR(__xludf.DUMMYFUNCTION("IFERROR(FILTER(Certificate!$B:$B, Certificate!$A:$A=TRIM($V531), Certificate!$D:$D=""D""), """")"),"")</f>
        <v/>
      </c>
      <c r="AL531" s="2"/>
    </row>
    <row r="532" spans="1:38" ht="13" x14ac:dyDescent="0.15">
      <c r="A532" s="2">
        <v>523</v>
      </c>
      <c r="B532" s="3">
        <v>45259</v>
      </c>
      <c r="C532" s="2" t="s">
        <v>1916</v>
      </c>
      <c r="D532" s="2" t="s">
        <v>1917</v>
      </c>
      <c r="E532" s="2" t="s">
        <v>771</v>
      </c>
      <c r="F532" s="2" t="s">
        <v>1683</v>
      </c>
      <c r="G532" s="2" t="s">
        <v>1943</v>
      </c>
      <c r="H532" s="2" t="s">
        <v>1944</v>
      </c>
      <c r="I532" s="2" t="s">
        <v>1665</v>
      </c>
      <c r="J532" s="2" t="s">
        <v>1938</v>
      </c>
      <c r="K532" s="2" t="s">
        <v>8</v>
      </c>
      <c r="V532" s="4" t="str">
        <f t="shared" si="2"/>
        <v>Daisuke OKUMURA</v>
      </c>
      <c r="X532" s="5">
        <v>0.75560000000000005</v>
      </c>
      <c r="Y532" s="5">
        <v>0.91110000000000002</v>
      </c>
      <c r="Z532" s="2" t="s">
        <v>70</v>
      </c>
      <c r="AA532" s="5">
        <v>0.83940000000000003</v>
      </c>
      <c r="AB532" s="5">
        <v>0.88790000000000002</v>
      </c>
      <c r="AC532" s="5"/>
      <c r="AD532" s="7" t="s">
        <v>102</v>
      </c>
      <c r="AE532" s="21" t="str">
        <f ca="1">IFERROR(__xludf.DUMMYFUNCTION("IFERROR(FILTER(Certificate!$B:$B, LOWER(Certificate!$A:$A)=LOWER(TRIM($V532)), (Certificate!$D:$D=""H"") + (Certificate!$D:$D=""HTO"")), """")"),"2024-AT-C229")</f>
        <v>2024-AT-C229</v>
      </c>
      <c r="AF532" s="7"/>
      <c r="AG532" s="7" t="s">
        <v>103</v>
      </c>
      <c r="AH532" s="8" t="str">
        <f ca="1">IFERROR(__xludf.DUMMYFUNCTION("IFERROR(FILTER(Certificate!$B:$B, LOWER(Certificate!$A:$A)=LOWER(TRIM($V532)), (Certificate!$D:$D=""TO"") + (Certificate!$D:$D=""HTO"")), """")"),"2024-AT-C230")</f>
        <v>2024-AT-C230</v>
      </c>
      <c r="AI532" s="7"/>
      <c r="AJ532" s="7"/>
      <c r="AK532" s="8" t="str">
        <f ca="1">IFERROR(__xludf.DUMMYFUNCTION("IFERROR(FILTER(Certificate!$B:$B, Certificate!$A:$A=TRIM($V532), Certificate!$D:$D=""D""), """")"),"")</f>
        <v/>
      </c>
      <c r="AL532" s="2"/>
    </row>
    <row r="533" spans="1:38" ht="13" x14ac:dyDescent="0.15">
      <c r="A533" s="2">
        <v>524</v>
      </c>
      <c r="B533" s="3">
        <v>45259</v>
      </c>
      <c r="C533" s="2" t="s">
        <v>1916</v>
      </c>
      <c r="D533" s="2" t="s">
        <v>1917</v>
      </c>
      <c r="E533" s="2" t="s">
        <v>771</v>
      </c>
      <c r="F533" s="2" t="s">
        <v>1945</v>
      </c>
      <c r="G533" s="2" t="s">
        <v>1946</v>
      </c>
      <c r="H533" s="2" t="s">
        <v>1947</v>
      </c>
      <c r="I533" s="2" t="s">
        <v>1665</v>
      </c>
      <c r="J533" s="2" t="s">
        <v>1938</v>
      </c>
      <c r="K533" s="2" t="s">
        <v>8</v>
      </c>
      <c r="V533" s="4" t="str">
        <f t="shared" si="2"/>
        <v>Yuki KOSAKA</v>
      </c>
      <c r="X533" s="5">
        <v>0.92220000000000002</v>
      </c>
      <c r="Z533" s="2" t="s">
        <v>70</v>
      </c>
      <c r="AA533" s="5">
        <v>0.90910000000000002</v>
      </c>
      <c r="AB533" s="5">
        <v>0.79090000000000005</v>
      </c>
      <c r="AC533" s="5"/>
      <c r="AD533" s="7" t="s">
        <v>102</v>
      </c>
      <c r="AE533" s="21" t="str">
        <f ca="1">IFERROR(__xludf.DUMMYFUNCTION("IFERROR(FILTER(Certificate!$B:$B, LOWER(Certificate!$A:$A)=LOWER(TRIM($V533)), (Certificate!$D:$D=""H"") + (Certificate!$D:$D=""HTO"")), """")"),"2024-AT-C231")</f>
        <v>2024-AT-C231</v>
      </c>
      <c r="AF533" s="7"/>
      <c r="AG533" s="7" t="s">
        <v>103</v>
      </c>
      <c r="AH533" s="8" t="str">
        <f ca="1">IFERROR(__xludf.DUMMYFUNCTION("IFERROR(FILTER(Certificate!$B:$B, LOWER(Certificate!$A:$A)=LOWER(TRIM($V533)), (Certificate!$D:$D=""TO"") + (Certificate!$D:$D=""HTO"")), """")"),"2024-AT-C232")</f>
        <v>2024-AT-C232</v>
      </c>
      <c r="AI533" s="7"/>
      <c r="AJ533" s="7"/>
      <c r="AK533" s="8" t="str">
        <f ca="1">IFERROR(__xludf.DUMMYFUNCTION("IFERROR(FILTER(Certificate!$B:$B, Certificate!$A:$A=TRIM($V533), Certificate!$D:$D=""D""), """")"),"")</f>
        <v/>
      </c>
      <c r="AL533" s="2"/>
    </row>
    <row r="534" spans="1:38" ht="13" x14ac:dyDescent="0.15">
      <c r="A534" s="2">
        <v>525</v>
      </c>
      <c r="B534" s="3">
        <v>45259</v>
      </c>
      <c r="C534" s="2" t="s">
        <v>1916</v>
      </c>
      <c r="D534" s="2" t="s">
        <v>1917</v>
      </c>
      <c r="E534" s="2" t="s">
        <v>771</v>
      </c>
      <c r="F534" s="2" t="s">
        <v>1948</v>
      </c>
      <c r="G534" s="2" t="s">
        <v>1949</v>
      </c>
      <c r="H534" s="2" t="s">
        <v>1950</v>
      </c>
      <c r="I534" s="2" t="s">
        <v>1951</v>
      </c>
      <c r="J534" s="2" t="s">
        <v>1952</v>
      </c>
      <c r="K534" s="2" t="s">
        <v>30</v>
      </c>
      <c r="V534" s="4" t="str">
        <f t="shared" si="2"/>
        <v>Camila Osores</v>
      </c>
      <c r="X534" s="5">
        <v>0.57330000000000003</v>
      </c>
      <c r="Y534" s="5">
        <v>0.78890000000000005</v>
      </c>
      <c r="Z534" s="2" t="s">
        <v>180</v>
      </c>
      <c r="AA534" s="5"/>
      <c r="AB534" s="5"/>
      <c r="AC534" s="5"/>
      <c r="AD534" s="7"/>
      <c r="AE534" s="21" t="str">
        <f ca="1">IFERROR(__xludf.DUMMYFUNCTION("IFERROR(FILTER(Certificate!$B:$B, LOWER(Certificate!$A:$A)=LOWER(TRIM($V534)), (Certificate!$D:$D=""H"") + (Certificate!$D:$D=""HTO"")), """")"),"")</f>
        <v/>
      </c>
      <c r="AF534" s="7"/>
      <c r="AG534" s="7"/>
      <c r="AH534" s="8" t="str">
        <f ca="1">IFERROR(__xludf.DUMMYFUNCTION("IFERROR(FILTER(Certificate!$B:$B, LOWER(Certificate!$A:$A)=LOWER(TRIM($V534)), (Certificate!$D:$D=""TO"") + (Certificate!$D:$D=""HTO"")), """")"),"")</f>
        <v/>
      </c>
      <c r="AI534" s="7"/>
      <c r="AJ534" s="7"/>
      <c r="AK534" s="8" t="str">
        <f ca="1">IFERROR(__xludf.DUMMYFUNCTION("IFERROR(FILTER(Certificate!$B:$B, Certificate!$A:$A=TRIM($V534), Certificate!$D:$D=""D""), """")"),"")</f>
        <v/>
      </c>
      <c r="AL534" s="2"/>
    </row>
    <row r="535" spans="1:38" ht="13" x14ac:dyDescent="0.15">
      <c r="A535" s="2">
        <v>526</v>
      </c>
      <c r="B535" s="3">
        <v>45259</v>
      </c>
      <c r="C535" s="2" t="s">
        <v>1916</v>
      </c>
      <c r="D535" s="2" t="s">
        <v>1917</v>
      </c>
      <c r="E535" s="2" t="s">
        <v>771</v>
      </c>
      <c r="F535" s="2" t="s">
        <v>1953</v>
      </c>
      <c r="G535" s="2" t="s">
        <v>1954</v>
      </c>
      <c r="H535" s="2" t="s">
        <v>1955</v>
      </c>
      <c r="I535" s="2" t="s">
        <v>1627</v>
      </c>
      <c r="J535" s="2" t="s">
        <v>1952</v>
      </c>
      <c r="K535" s="2" t="s">
        <v>19</v>
      </c>
      <c r="V535" s="4" t="str">
        <f t="shared" si="2"/>
        <v>Jose Del Castillo</v>
      </c>
      <c r="X535" s="5">
        <v>0.43330000000000002</v>
      </c>
      <c r="Y535" s="5">
        <v>0.73329999999999995</v>
      </c>
      <c r="Z535" s="2" t="s">
        <v>180</v>
      </c>
      <c r="AA535" s="5"/>
      <c r="AB535" s="5"/>
      <c r="AC535" s="5"/>
      <c r="AD535" s="7"/>
      <c r="AE535" s="21" t="str">
        <f ca="1">IFERROR(__xludf.DUMMYFUNCTION("IFERROR(FILTER(Certificate!$B:$B, LOWER(Certificate!$A:$A)=LOWER(TRIM($V535)), (Certificate!$D:$D=""H"") + (Certificate!$D:$D=""HTO"")), """")"),"")</f>
        <v/>
      </c>
      <c r="AF535" s="7"/>
      <c r="AG535" s="7"/>
      <c r="AH535" s="8" t="str">
        <f ca="1">IFERROR(__xludf.DUMMYFUNCTION("IFERROR(FILTER(Certificate!$B:$B, LOWER(Certificate!$A:$A)=LOWER(TRIM($V535)), (Certificate!$D:$D=""TO"") + (Certificate!$D:$D=""HTO"")), """")"),"")</f>
        <v/>
      </c>
      <c r="AI535" s="7"/>
      <c r="AJ535" s="7"/>
      <c r="AK535" s="8" t="str">
        <f ca="1">IFERROR(__xludf.DUMMYFUNCTION("IFERROR(FILTER(Certificate!$B:$B, Certificate!$A:$A=TRIM($V535), Certificate!$D:$D=""D""), """")"),"")</f>
        <v/>
      </c>
      <c r="AL535" s="2"/>
    </row>
    <row r="536" spans="1:38" ht="13" x14ac:dyDescent="0.15">
      <c r="A536" s="2">
        <v>527</v>
      </c>
      <c r="B536" s="3">
        <v>45259</v>
      </c>
      <c r="C536" s="2" t="s">
        <v>1916</v>
      </c>
      <c r="D536" s="2" t="s">
        <v>1917</v>
      </c>
      <c r="E536" s="2" t="s">
        <v>771</v>
      </c>
      <c r="F536" s="2" t="s">
        <v>1956</v>
      </c>
      <c r="G536" s="2" t="s">
        <v>1957</v>
      </c>
      <c r="H536" s="2" t="s">
        <v>1958</v>
      </c>
      <c r="I536" s="2" t="s">
        <v>1959</v>
      </c>
      <c r="J536" s="2" t="s">
        <v>1928</v>
      </c>
      <c r="K536" s="2" t="s">
        <v>19</v>
      </c>
      <c r="V536" s="4" t="str">
        <f t="shared" si="2"/>
        <v>Kevin Campbell</v>
      </c>
      <c r="X536" s="5">
        <v>0</v>
      </c>
      <c r="Y536" s="5">
        <v>0</v>
      </c>
      <c r="Z536" s="2" t="s">
        <v>180</v>
      </c>
      <c r="AA536" s="5"/>
      <c r="AB536" s="5"/>
      <c r="AC536" s="5"/>
      <c r="AD536" s="7"/>
      <c r="AE536" s="21" t="str">
        <f ca="1">IFERROR(__xludf.DUMMYFUNCTION("IFERROR(FILTER(Certificate!$B:$B, LOWER(Certificate!$A:$A)=LOWER(TRIM($V536)), (Certificate!$D:$D=""H"") + (Certificate!$D:$D=""HTO"")), """")"),"")</f>
        <v/>
      </c>
      <c r="AF536" s="7"/>
      <c r="AG536" s="7"/>
      <c r="AH536" s="8" t="str">
        <f ca="1">IFERROR(__xludf.DUMMYFUNCTION("IFERROR(FILTER(Certificate!$B:$B, LOWER(Certificate!$A:$A)=LOWER(TRIM($V536)), (Certificate!$D:$D=""TO"") + (Certificate!$D:$D=""HTO"")), """")"),"")</f>
        <v/>
      </c>
      <c r="AI536" s="7"/>
      <c r="AJ536" s="7"/>
      <c r="AK536" s="8" t="str">
        <f ca="1">IFERROR(__xludf.DUMMYFUNCTION("IFERROR(FILTER(Certificate!$B:$B, Certificate!$A:$A=TRIM($V536), Certificate!$D:$D=""D""), """")"),"")</f>
        <v/>
      </c>
      <c r="AL536" s="2"/>
    </row>
    <row r="537" spans="1:38" ht="13" x14ac:dyDescent="0.15">
      <c r="A537" s="2">
        <v>528</v>
      </c>
      <c r="B537" s="3">
        <v>45259</v>
      </c>
      <c r="C537" s="2" t="s">
        <v>1916</v>
      </c>
      <c r="D537" s="2" t="s">
        <v>1917</v>
      </c>
      <c r="E537" s="2" t="s">
        <v>771</v>
      </c>
      <c r="F537" s="2" t="s">
        <v>1960</v>
      </c>
      <c r="G537" s="2" t="s">
        <v>1961</v>
      </c>
      <c r="H537" s="2" t="s">
        <v>1962</v>
      </c>
      <c r="I537" s="2" t="s">
        <v>1963</v>
      </c>
      <c r="J537" s="2" t="s">
        <v>1928</v>
      </c>
      <c r="K537" s="2" t="s">
        <v>19</v>
      </c>
      <c r="V537" s="4" t="str">
        <f t="shared" si="2"/>
        <v>Cem Onus</v>
      </c>
      <c r="X537" s="5">
        <v>0.62219999999999998</v>
      </c>
      <c r="Y537" s="5">
        <v>0.85560000000000003</v>
      </c>
      <c r="Z537" s="2" t="s">
        <v>70</v>
      </c>
      <c r="AA537" s="5">
        <v>0</v>
      </c>
      <c r="AB537" s="5">
        <v>0</v>
      </c>
      <c r="AC537" s="5"/>
      <c r="AD537" s="7" t="s">
        <v>71</v>
      </c>
      <c r="AE537" s="21" t="str">
        <f ca="1">IFERROR(__xludf.DUMMYFUNCTION("IFERROR(FILTER(Certificate!$B:$B, LOWER(Certificate!$A:$A)=LOWER(TRIM($V537)), (Certificate!$D:$D=""H"") + (Certificate!$D:$D=""HTO"")), """")"),"")</f>
        <v/>
      </c>
      <c r="AF537" s="7"/>
      <c r="AG537" s="7" t="s">
        <v>72</v>
      </c>
      <c r="AH537" s="8" t="str">
        <f ca="1">IFERROR(__xludf.DUMMYFUNCTION("IFERROR(FILTER(Certificate!$B:$B, LOWER(Certificate!$A:$A)=LOWER(TRIM($V537)), (Certificate!$D:$D=""TO"") + (Certificate!$D:$D=""HTO"")), """")"),"")</f>
        <v/>
      </c>
      <c r="AI537" s="7"/>
      <c r="AJ537" s="7"/>
      <c r="AK537" s="8" t="str">
        <f ca="1">IFERROR(__xludf.DUMMYFUNCTION("IFERROR(FILTER(Certificate!$B:$B, Certificate!$A:$A=TRIM($V537), Certificate!$D:$D=""D""), """")"),"")</f>
        <v/>
      </c>
      <c r="AL537" s="2"/>
    </row>
    <row r="538" spans="1:38" ht="13" x14ac:dyDescent="0.15">
      <c r="A538" s="2">
        <v>529</v>
      </c>
      <c r="B538" s="3">
        <v>45259</v>
      </c>
      <c r="C538" s="2" t="s">
        <v>1916</v>
      </c>
      <c r="D538" s="2" t="s">
        <v>1917</v>
      </c>
      <c r="E538" s="2" t="s">
        <v>771</v>
      </c>
      <c r="F538" s="2" t="s">
        <v>1964</v>
      </c>
      <c r="G538" s="2" t="s">
        <v>1965</v>
      </c>
      <c r="H538" s="2" t="s">
        <v>1966</v>
      </c>
      <c r="I538" s="2" t="s">
        <v>1967</v>
      </c>
      <c r="J538" s="2" t="s">
        <v>1968</v>
      </c>
      <c r="K538" s="2" t="s">
        <v>220</v>
      </c>
      <c r="V538" s="4" t="str">
        <f t="shared" si="2"/>
        <v>SHEN SHEN He</v>
      </c>
      <c r="X538" s="5">
        <v>0.83330000000000004</v>
      </c>
      <c r="Z538" s="2" t="s">
        <v>180</v>
      </c>
      <c r="AA538" s="5"/>
      <c r="AB538" s="5"/>
      <c r="AC538" s="5"/>
      <c r="AD538" s="7"/>
      <c r="AE538" s="21" t="str">
        <f ca="1">IFERROR(__xludf.DUMMYFUNCTION("IFERROR(FILTER(Certificate!$B:$B, LOWER(Certificate!$A:$A)=LOWER(TRIM($V538)), (Certificate!$D:$D=""H"") + (Certificate!$D:$D=""HTO"")), """")"),"")</f>
        <v/>
      </c>
      <c r="AF538" s="7"/>
      <c r="AG538" s="7"/>
      <c r="AH538" s="8" t="str">
        <f ca="1">IFERROR(__xludf.DUMMYFUNCTION("IFERROR(FILTER(Certificate!$B:$B, LOWER(Certificate!$A:$A)=LOWER(TRIM($V538)), (Certificate!$D:$D=""TO"") + (Certificate!$D:$D=""HTO"")), """")"),"")</f>
        <v/>
      </c>
      <c r="AI538" s="7"/>
      <c r="AJ538" s="7"/>
      <c r="AK538" s="8" t="str">
        <f ca="1">IFERROR(__xludf.DUMMYFUNCTION("IFERROR(FILTER(Certificate!$B:$B, Certificate!$A:$A=TRIM($V538), Certificate!$D:$D=""D""), """")"),"")</f>
        <v/>
      </c>
      <c r="AL538" s="2"/>
    </row>
    <row r="539" spans="1:38" ht="13" x14ac:dyDescent="0.15">
      <c r="A539" s="2">
        <v>530</v>
      </c>
      <c r="B539" s="3">
        <v>45259</v>
      </c>
      <c r="C539" s="2" t="s">
        <v>1916</v>
      </c>
      <c r="D539" s="2" t="s">
        <v>1917</v>
      </c>
      <c r="E539" s="2" t="s">
        <v>771</v>
      </c>
      <c r="F539" s="2" t="s">
        <v>1969</v>
      </c>
      <c r="G539" s="2" t="s">
        <v>1970</v>
      </c>
      <c r="H539" s="2" t="s">
        <v>1971</v>
      </c>
      <c r="I539" s="2" t="s">
        <v>1972</v>
      </c>
      <c r="J539" s="2" t="s">
        <v>1928</v>
      </c>
      <c r="K539" s="2" t="s">
        <v>19</v>
      </c>
      <c r="V539" s="4" t="str">
        <f t="shared" si="2"/>
        <v>Callie Crowe</v>
      </c>
      <c r="X539" s="5">
        <v>0</v>
      </c>
      <c r="Y539" s="5">
        <v>0</v>
      </c>
      <c r="Z539" s="2" t="s">
        <v>180</v>
      </c>
      <c r="AA539" s="5"/>
      <c r="AB539" s="5"/>
      <c r="AC539" s="5"/>
      <c r="AD539" s="7"/>
      <c r="AE539" s="21" t="str">
        <f ca="1">IFERROR(__xludf.DUMMYFUNCTION("IFERROR(FILTER(Certificate!$B:$B, LOWER(Certificate!$A:$A)=LOWER(TRIM($V539)), (Certificate!$D:$D=""H"") + (Certificate!$D:$D=""HTO"")), """")"),"")</f>
        <v/>
      </c>
      <c r="AF539" s="7"/>
      <c r="AG539" s="7"/>
      <c r="AH539" s="8" t="str">
        <f ca="1">IFERROR(__xludf.DUMMYFUNCTION("IFERROR(FILTER(Certificate!$B:$B, LOWER(Certificate!$A:$A)=LOWER(TRIM($V539)), (Certificate!$D:$D=""TO"") + (Certificate!$D:$D=""HTO"")), """")"),"")</f>
        <v/>
      </c>
      <c r="AI539" s="7"/>
      <c r="AJ539" s="7"/>
      <c r="AK539" s="8" t="str">
        <f ca="1">IFERROR(__xludf.DUMMYFUNCTION("IFERROR(FILTER(Certificate!$B:$B, Certificate!$A:$A=TRIM($V539), Certificate!$D:$D=""D""), """")"),"")</f>
        <v/>
      </c>
      <c r="AL539" s="2"/>
    </row>
    <row r="540" spans="1:38" ht="13" x14ac:dyDescent="0.15">
      <c r="A540" s="2">
        <v>531</v>
      </c>
      <c r="B540" s="3">
        <v>45259</v>
      </c>
      <c r="C540" s="2" t="s">
        <v>1916</v>
      </c>
      <c r="D540" s="2" t="s">
        <v>1917</v>
      </c>
      <c r="E540" s="2" t="s">
        <v>771</v>
      </c>
      <c r="F540" s="2" t="s">
        <v>1973</v>
      </c>
      <c r="G540" s="2" t="s">
        <v>1974</v>
      </c>
      <c r="H540" s="2" t="s">
        <v>1975</v>
      </c>
      <c r="I540" s="2" t="s">
        <v>1976</v>
      </c>
      <c r="J540" s="2" t="s">
        <v>1977</v>
      </c>
      <c r="K540" s="2" t="s">
        <v>1</v>
      </c>
      <c r="V540" s="4" t="str">
        <f t="shared" si="2"/>
        <v>Ziya Keskin</v>
      </c>
      <c r="X540" s="5">
        <v>0.87780000000000002</v>
      </c>
      <c r="Z540" s="2" t="s">
        <v>70</v>
      </c>
      <c r="AA540" s="5">
        <v>0</v>
      </c>
      <c r="AB540" s="5">
        <v>0</v>
      </c>
      <c r="AC540" s="5"/>
      <c r="AD540" s="7" t="s">
        <v>71</v>
      </c>
      <c r="AE540" s="21" t="str">
        <f ca="1">IFERROR(__xludf.DUMMYFUNCTION("IFERROR(FILTER(Certificate!$B:$B, LOWER(Certificate!$A:$A)=LOWER(TRIM($V540)), (Certificate!$D:$D=""H"") + (Certificate!$D:$D=""HTO"")), """")"),"")</f>
        <v/>
      </c>
      <c r="AF540" s="7"/>
      <c r="AG540" s="7" t="s">
        <v>72</v>
      </c>
      <c r="AH540" s="8" t="str">
        <f ca="1">IFERROR(__xludf.DUMMYFUNCTION("IFERROR(FILTER(Certificate!$B:$B, LOWER(Certificate!$A:$A)=LOWER(TRIM($V540)), (Certificate!$D:$D=""TO"") + (Certificate!$D:$D=""HTO"")), """")"),"")</f>
        <v/>
      </c>
      <c r="AI540" s="7"/>
      <c r="AJ540" s="7"/>
      <c r="AK540" s="8" t="str">
        <f ca="1">IFERROR(__xludf.DUMMYFUNCTION("IFERROR(FILTER(Certificate!$B:$B, Certificate!$A:$A=TRIM($V540), Certificate!$D:$D=""D""), """")"),"")</f>
        <v/>
      </c>
      <c r="AL540" s="2"/>
    </row>
    <row r="541" spans="1:38" ht="13" x14ac:dyDescent="0.15">
      <c r="A541" s="2">
        <v>532</v>
      </c>
      <c r="B541" s="3">
        <v>45259</v>
      </c>
      <c r="C541" s="2" t="s">
        <v>1916</v>
      </c>
      <c r="D541" s="2" t="s">
        <v>1917</v>
      </c>
      <c r="E541" s="2" t="s">
        <v>771</v>
      </c>
      <c r="F541" s="2" t="s">
        <v>1978</v>
      </c>
      <c r="G541" s="2" t="s">
        <v>1979</v>
      </c>
      <c r="H541" s="2" t="s">
        <v>1980</v>
      </c>
      <c r="I541" s="2" t="s">
        <v>835</v>
      </c>
      <c r="J541" s="2" t="s">
        <v>1952</v>
      </c>
      <c r="K541" s="2" t="s">
        <v>19</v>
      </c>
      <c r="V541" s="4" t="str">
        <f t="shared" si="2"/>
        <v>Yagmur Esendemir</v>
      </c>
      <c r="X541" s="5">
        <v>0</v>
      </c>
      <c r="Y541" s="5">
        <v>0.65110000000000001</v>
      </c>
      <c r="Z541" s="2" t="s">
        <v>180</v>
      </c>
      <c r="AA541" s="5"/>
      <c r="AB541" s="5"/>
      <c r="AC541" s="5"/>
      <c r="AD541" s="7"/>
      <c r="AE541" s="21" t="str">
        <f ca="1">IFERROR(__xludf.DUMMYFUNCTION("IFERROR(FILTER(Certificate!$B:$B, LOWER(Certificate!$A:$A)=LOWER(TRIM($V541)), (Certificate!$D:$D=""H"") + (Certificate!$D:$D=""HTO"")), """")"),"")</f>
        <v/>
      </c>
      <c r="AF541" s="7"/>
      <c r="AG541" s="7"/>
      <c r="AH541" s="8" t="str">
        <f ca="1">IFERROR(__xludf.DUMMYFUNCTION("IFERROR(FILTER(Certificate!$B:$B, LOWER(Certificate!$A:$A)=LOWER(TRIM($V541)), (Certificate!$D:$D=""TO"") + (Certificate!$D:$D=""HTO"")), """")"),"")</f>
        <v/>
      </c>
      <c r="AI541" s="7"/>
      <c r="AJ541" s="7"/>
      <c r="AK541" s="8" t="str">
        <f ca="1">IFERROR(__xludf.DUMMYFUNCTION("IFERROR(FILTER(Certificate!$B:$B, Certificate!$A:$A=TRIM($V541), Certificate!$D:$D=""D""), """")"),"")</f>
        <v/>
      </c>
      <c r="AL541" s="2"/>
    </row>
    <row r="542" spans="1:38" ht="13" x14ac:dyDescent="0.15">
      <c r="A542" s="2">
        <v>533</v>
      </c>
      <c r="B542" s="3">
        <v>45259</v>
      </c>
      <c r="C542" s="2" t="s">
        <v>1916</v>
      </c>
      <c r="D542" s="2" t="s">
        <v>1917</v>
      </c>
      <c r="E542" s="2" t="s">
        <v>771</v>
      </c>
      <c r="F542" s="2" t="s">
        <v>1981</v>
      </c>
      <c r="G542" s="2" t="s">
        <v>1982</v>
      </c>
      <c r="H542" s="2" t="s">
        <v>1983</v>
      </c>
      <c r="I542" s="2" t="s">
        <v>1984</v>
      </c>
      <c r="J542" s="2" t="s">
        <v>1985</v>
      </c>
      <c r="K542" s="2" t="s">
        <v>19</v>
      </c>
      <c r="V542" s="4" t="str">
        <f t="shared" si="2"/>
        <v>Larry Eichel</v>
      </c>
      <c r="X542" s="5">
        <v>0.70440000000000003</v>
      </c>
      <c r="Y542" s="5">
        <v>0.85560000000000003</v>
      </c>
      <c r="Z542" s="2" t="s">
        <v>70</v>
      </c>
      <c r="AA542" s="5">
        <v>0</v>
      </c>
      <c r="AB542" s="5">
        <v>0</v>
      </c>
      <c r="AC542" s="5"/>
      <c r="AD542" s="7" t="s">
        <v>71</v>
      </c>
      <c r="AE542" s="21" t="str">
        <f ca="1">IFERROR(__xludf.DUMMYFUNCTION("IFERROR(FILTER(Certificate!$B:$B, LOWER(Certificate!$A:$A)=LOWER(TRIM($V542)), (Certificate!$D:$D=""H"") + (Certificate!$D:$D=""HTO"")), """")"),"")</f>
        <v/>
      </c>
      <c r="AF542" s="7"/>
      <c r="AG542" s="7" t="s">
        <v>72</v>
      </c>
      <c r="AH542" s="8" t="str">
        <f ca="1">IFERROR(__xludf.DUMMYFUNCTION("IFERROR(FILTER(Certificate!$B:$B, LOWER(Certificate!$A:$A)=LOWER(TRIM($V542)), (Certificate!$D:$D=""TO"") + (Certificate!$D:$D=""HTO"")), """")"),"")</f>
        <v/>
      </c>
      <c r="AI542" s="7"/>
      <c r="AJ542" s="7"/>
      <c r="AK542" s="8" t="str">
        <f ca="1">IFERROR(__xludf.DUMMYFUNCTION("IFERROR(FILTER(Certificate!$B:$B, Certificate!$A:$A=TRIM($V542), Certificate!$D:$D=""D""), """")"),"")</f>
        <v/>
      </c>
      <c r="AL542" s="2"/>
    </row>
    <row r="543" spans="1:38" ht="13" x14ac:dyDescent="0.15">
      <c r="A543" s="2">
        <v>534</v>
      </c>
      <c r="B543" s="3">
        <v>45259</v>
      </c>
      <c r="C543" s="2" t="s">
        <v>1916</v>
      </c>
      <c r="D543" s="2" t="s">
        <v>1917</v>
      </c>
      <c r="E543" s="2" t="s">
        <v>771</v>
      </c>
      <c r="F543" s="2" t="s">
        <v>1986</v>
      </c>
      <c r="G543" s="2" t="s">
        <v>1987</v>
      </c>
      <c r="H543" s="2" t="s">
        <v>1988</v>
      </c>
      <c r="I543" s="2" t="s">
        <v>835</v>
      </c>
      <c r="J543" s="2" t="s">
        <v>101</v>
      </c>
      <c r="K543" s="2" t="s">
        <v>31</v>
      </c>
      <c r="V543" s="4" t="str">
        <f t="shared" si="2"/>
        <v>MAYRA DE LOS ANGELES LLAMAS LEON</v>
      </c>
      <c r="X543" s="5">
        <v>0.88890000000000002</v>
      </c>
      <c r="Z543" s="2" t="s">
        <v>70</v>
      </c>
      <c r="AA543" s="5">
        <v>0.91439999999999999</v>
      </c>
      <c r="AB543" s="5">
        <v>0.85</v>
      </c>
      <c r="AC543" s="5"/>
      <c r="AD543" s="7" t="s">
        <v>102</v>
      </c>
      <c r="AE543" s="21" t="str">
        <f ca="1">IFERROR(__xludf.DUMMYFUNCTION("IFERROR(FILTER(Certificate!$B:$B, LOWER(Certificate!$A:$A)=LOWER(TRIM($V543)), (Certificate!$D:$D=""H"") + (Certificate!$D:$D=""HTO"")), """")"),"2024-AT-C218")</f>
        <v>2024-AT-C218</v>
      </c>
      <c r="AF543" s="7"/>
      <c r="AG543" s="7" t="s">
        <v>103</v>
      </c>
      <c r="AH543" s="8" t="str">
        <f ca="1">IFERROR(__xludf.DUMMYFUNCTION("IFERROR(FILTER(Certificate!$B:$B, LOWER(Certificate!$A:$A)=LOWER(TRIM($V543)), (Certificate!$D:$D=""TO"") + (Certificate!$D:$D=""HTO"")), """")"),"2024-AT-C225")</f>
        <v>2024-AT-C225</v>
      </c>
      <c r="AI543" s="7"/>
      <c r="AJ543" s="7"/>
      <c r="AK543" s="8" t="str">
        <f ca="1">IFERROR(__xludf.DUMMYFUNCTION("IFERROR(FILTER(Certificate!$B:$B, Certificate!$A:$A=TRIM($V543), Certificate!$D:$D=""D""), """")"),"")</f>
        <v/>
      </c>
      <c r="AL543" s="2"/>
    </row>
    <row r="544" spans="1:38" ht="13" x14ac:dyDescent="0.15">
      <c r="A544" s="2">
        <v>535</v>
      </c>
      <c r="B544" s="3">
        <v>45259</v>
      </c>
      <c r="C544" s="2" t="s">
        <v>1916</v>
      </c>
      <c r="D544" s="2" t="s">
        <v>1917</v>
      </c>
      <c r="E544" s="2" t="s">
        <v>771</v>
      </c>
      <c r="F544" s="2" t="s">
        <v>1989</v>
      </c>
      <c r="G544" s="2" t="s">
        <v>1990</v>
      </c>
      <c r="H544" s="2" t="s">
        <v>1991</v>
      </c>
      <c r="J544" s="2" t="s">
        <v>101</v>
      </c>
      <c r="K544" s="2" t="s">
        <v>1563</v>
      </c>
      <c r="V544" s="4" t="str">
        <f t="shared" si="2"/>
        <v>Majid Mutalemwa</v>
      </c>
      <c r="X544" s="5">
        <v>0</v>
      </c>
      <c r="Z544" s="2" t="s">
        <v>180</v>
      </c>
      <c r="AA544" s="5"/>
      <c r="AB544" s="5"/>
      <c r="AC544" s="5"/>
      <c r="AD544" s="7"/>
      <c r="AE544" s="21" t="str">
        <f ca="1">IFERROR(__xludf.DUMMYFUNCTION("IFERROR(FILTER(Certificate!$B:$B, LOWER(Certificate!$A:$A)=LOWER(TRIM($V544)), (Certificate!$D:$D=""H"") + (Certificate!$D:$D=""HTO"")), """")"),"")</f>
        <v/>
      </c>
      <c r="AF544" s="7"/>
      <c r="AG544" s="7"/>
      <c r="AH544" s="8" t="str">
        <f ca="1">IFERROR(__xludf.DUMMYFUNCTION("IFERROR(FILTER(Certificate!$B:$B, LOWER(Certificate!$A:$A)=LOWER(TRIM($V544)), (Certificate!$D:$D=""TO"") + (Certificate!$D:$D=""HTO"")), """")"),"")</f>
        <v/>
      </c>
      <c r="AI544" s="7"/>
      <c r="AJ544" s="7"/>
      <c r="AK544" s="8" t="str">
        <f ca="1">IFERROR(__xludf.DUMMYFUNCTION("IFERROR(FILTER(Certificate!$B:$B, Certificate!$A:$A=TRIM($V544), Certificate!$D:$D=""D""), """")"),"")</f>
        <v/>
      </c>
      <c r="AL544" s="2"/>
    </row>
    <row r="545" spans="1:38" ht="13" x14ac:dyDescent="0.15">
      <c r="A545" s="2">
        <v>536</v>
      </c>
      <c r="B545" s="3"/>
      <c r="D545" s="2" t="s">
        <v>1992</v>
      </c>
      <c r="E545" s="2" t="s">
        <v>754</v>
      </c>
      <c r="F545" s="2" t="s">
        <v>1993</v>
      </c>
      <c r="G545" s="2" t="s">
        <v>1994</v>
      </c>
      <c r="H545" s="2" t="s">
        <v>1995</v>
      </c>
      <c r="I545" s="2" t="s">
        <v>1963</v>
      </c>
      <c r="J545" s="2" t="s">
        <v>101</v>
      </c>
      <c r="K545" s="2" t="s">
        <v>13</v>
      </c>
      <c r="V545" s="4" t="str">
        <f t="shared" si="2"/>
        <v>Andres Fellenberg</v>
      </c>
      <c r="X545" s="5">
        <v>0.5333</v>
      </c>
      <c r="Y545" s="5">
        <v>0.82</v>
      </c>
      <c r="Z545" s="2" t="s">
        <v>180</v>
      </c>
      <c r="AA545" s="5"/>
      <c r="AB545" s="5"/>
      <c r="AC545" s="5"/>
      <c r="AD545" s="7"/>
      <c r="AE545" s="21" t="str">
        <f ca="1">IFERROR(__xludf.DUMMYFUNCTION("IFERROR(FILTER(Certificate!$B:$B, LOWER(Certificate!$A:$A)=LOWER(TRIM($V545)), (Certificate!$D:$D=""H"") + (Certificate!$D:$D=""HTO"")), """")"),"")</f>
        <v/>
      </c>
      <c r="AF545" s="7"/>
      <c r="AG545" s="7"/>
      <c r="AH545" s="8" t="str">
        <f ca="1">IFERROR(__xludf.DUMMYFUNCTION("IFERROR(FILTER(Certificate!$B:$B, LOWER(Certificate!$A:$A)=LOWER(TRIM($V545)), (Certificate!$D:$D=""TO"") + (Certificate!$D:$D=""HTO"")), """")"),"")</f>
        <v/>
      </c>
      <c r="AI545" s="7"/>
      <c r="AJ545" s="7"/>
      <c r="AK545" s="8" t="str">
        <f ca="1">IFERROR(__xludf.DUMMYFUNCTION("IFERROR(FILTER(Certificate!$B:$B, Certificate!$A:$A=TRIM($V545), Certificate!$D:$D=""D""), """")"),"")</f>
        <v/>
      </c>
      <c r="AL545" s="2"/>
    </row>
    <row r="546" spans="1:38" ht="13" x14ac:dyDescent="0.15">
      <c r="A546" s="2">
        <v>537</v>
      </c>
      <c r="B546" s="3"/>
      <c r="D546" s="2" t="s">
        <v>1992</v>
      </c>
      <c r="E546" s="2" t="s">
        <v>461</v>
      </c>
      <c r="F546" s="2" t="s">
        <v>1993</v>
      </c>
      <c r="G546" s="2" t="s">
        <v>1994</v>
      </c>
      <c r="H546" s="2" t="s">
        <v>1995</v>
      </c>
      <c r="I546" s="2" t="s">
        <v>1963</v>
      </c>
      <c r="J546" s="2" t="s">
        <v>101</v>
      </c>
      <c r="K546" s="2" t="s">
        <v>13</v>
      </c>
      <c r="V546" s="4" t="str">
        <f t="shared" si="2"/>
        <v>Andres Fellenberg</v>
      </c>
      <c r="X546" s="5">
        <v>0.75470000000000004</v>
      </c>
      <c r="Y546" s="5">
        <v>0.85850000000000004</v>
      </c>
      <c r="Z546" s="2" t="s">
        <v>70</v>
      </c>
      <c r="AA546" s="5"/>
      <c r="AB546" s="5"/>
      <c r="AC546" s="5"/>
      <c r="AD546" s="7"/>
      <c r="AE546" s="21" t="str">
        <f ca="1">IFERROR(__xludf.DUMMYFUNCTION("IFERROR(FILTER(Certificate!$B:$B, LOWER(Certificate!$A:$A)=LOWER(TRIM($V546)), (Certificate!$D:$D=""H"") + (Certificate!$D:$D=""HTO"")), """")"),"")</f>
        <v/>
      </c>
      <c r="AF546" s="7"/>
      <c r="AG546" s="7"/>
      <c r="AH546" s="8" t="str">
        <f ca="1">IFERROR(__xludf.DUMMYFUNCTION("IFERROR(FILTER(Certificate!$B:$B, LOWER(Certificate!$A:$A)=LOWER(TRIM($V546)), (Certificate!$D:$D=""TO"") + (Certificate!$D:$D=""HTO"")), """")"),"")</f>
        <v/>
      </c>
      <c r="AI546" s="7"/>
      <c r="AJ546" s="7"/>
      <c r="AK546" s="8" t="str">
        <f ca="1">IFERROR(__xludf.DUMMYFUNCTION("IFERROR(FILTER(Certificate!$B:$B, Certificate!$A:$A=TRIM($V546), Certificate!$D:$D=""D""), """")"),"")</f>
        <v/>
      </c>
      <c r="AL546" s="2"/>
    </row>
    <row r="547" spans="1:38" ht="13" x14ac:dyDescent="0.15">
      <c r="A547" s="10">
        <v>538</v>
      </c>
      <c r="B547" s="11">
        <v>45320</v>
      </c>
      <c r="C547" s="10" t="s">
        <v>459</v>
      </c>
      <c r="D547" s="10" t="s">
        <v>1996</v>
      </c>
      <c r="E547" s="10" t="s">
        <v>771</v>
      </c>
      <c r="F547" s="10" t="s">
        <v>1998</v>
      </c>
      <c r="G547" s="10" t="s">
        <v>1999</v>
      </c>
      <c r="H547" s="10" t="s">
        <v>2000</v>
      </c>
      <c r="I547" s="10" t="s">
        <v>1959</v>
      </c>
      <c r="J547" s="10" t="s">
        <v>2001</v>
      </c>
      <c r="K547" s="10" t="s">
        <v>6</v>
      </c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24" t="str">
        <f t="shared" si="2"/>
        <v>Haoming Xu</v>
      </c>
      <c r="W547" s="10"/>
      <c r="X547" s="12"/>
      <c r="Y547" s="12"/>
      <c r="Z547" s="10" t="str">
        <f>IFERROR(VLOOKUP(V547,#REF!, 8, FALSE), "No result")</f>
        <v>No result</v>
      </c>
      <c r="AA547" s="12" t="str">
        <f>IFERROR(VLOOKUP($V547,#REF!, 11, FALSE), "No result")</f>
        <v>No result</v>
      </c>
      <c r="AB547" s="12" t="str">
        <f>IFERROR(VLOOKUP($V547,#REF!, 16, FALSE), "No result")</f>
        <v>No result</v>
      </c>
      <c r="AC547" s="12"/>
      <c r="AD547" s="25" t="str">
        <f>IF(AND($Z547="Pass", AA547&gt;=75%), "Authorized", "")</f>
        <v/>
      </c>
      <c r="AE547" s="26" t="str">
        <f ca="1">IFERROR(__xludf.DUMMYFUNCTION("IFERROR(FILTER(Certificate!$B:$B, LOWER(Certificate!$A:$A)=LOWER(TRIM($V547)), (Certificate!$D:$D=""H"") + (Certificate!$D:$D=""HTO"")), """")"),"2024-AT-C249")</f>
        <v>2024-AT-C249</v>
      </c>
      <c r="AF547" s="25"/>
      <c r="AG547" s="25" t="str">
        <f t="shared" ref="AG547:AG773" si="3">IF(AND($Z547="Pass", AB547&gt;=75%), "Authorized", "")</f>
        <v/>
      </c>
      <c r="AH547" s="27" t="str">
        <f ca="1">IFERROR(__xludf.DUMMYFUNCTION("IFERROR(FILTER(Certificate!$B:$B, LOWER(Certificate!$A:$A)=LOWER(TRIM($V547)), (Certificate!$D:$D=""TO"") + (Certificate!$D:$D=""HTO"")), """")"),"")</f>
        <v/>
      </c>
      <c r="AI547" s="25"/>
      <c r="AJ547" s="25" t="str">
        <f t="shared" ref="AJ547:AJ773" si="4">IF(AND($Z547="Pass", AC547&gt;=75%), "Authorized", "")</f>
        <v/>
      </c>
      <c r="AK547" s="27" t="str">
        <f ca="1">IFERROR(__xludf.DUMMYFUNCTION("IFERROR(FILTER(Certificate!$B:$B, Certificate!$A:$A=TRIM($V547), Certificate!$D:$D=""D""), """")"),"")</f>
        <v/>
      </c>
      <c r="AL547" s="10"/>
    </row>
    <row r="548" spans="1:38" ht="13" x14ac:dyDescent="0.15">
      <c r="A548" s="2">
        <v>539</v>
      </c>
      <c r="B548" s="3">
        <v>45320</v>
      </c>
      <c r="C548" s="2" t="s">
        <v>459</v>
      </c>
      <c r="D548" s="2" t="s">
        <v>1996</v>
      </c>
      <c r="E548" s="2" t="s">
        <v>771</v>
      </c>
      <c r="F548" s="2" t="s">
        <v>2002</v>
      </c>
      <c r="G548" s="2" t="s">
        <v>2003</v>
      </c>
      <c r="H548" s="2" t="s">
        <v>2004</v>
      </c>
      <c r="I548" s="2" t="s">
        <v>775</v>
      </c>
      <c r="J548" s="2" t="s">
        <v>2005</v>
      </c>
      <c r="K548" s="2" t="s">
        <v>7</v>
      </c>
      <c r="V548" s="4" t="str">
        <f t="shared" si="2"/>
        <v>Victor Low</v>
      </c>
      <c r="X548" s="5"/>
      <c r="Y548" s="5"/>
      <c r="Z548" s="2" t="str">
        <f>IFERROR(VLOOKUP(V548,#REF!, 8, FALSE), "No result")</f>
        <v>No result</v>
      </c>
      <c r="AA548" s="5" t="str">
        <f>IFERROR(VLOOKUP($V548,#REF!, 11, FALSE), "No result")</f>
        <v>No result</v>
      </c>
      <c r="AB548" s="5" t="str">
        <f>IFERROR(VLOOKUP($V548,#REF!, 16, FALSE), "No result")</f>
        <v>No result</v>
      </c>
      <c r="AC548" s="5"/>
      <c r="AD548" s="7" t="str">
        <f t="shared" ref="AD548:AD773" si="5">IF(AND(Z548="Pass", AA548&gt;=75%), "Authorized", "")</f>
        <v/>
      </c>
      <c r="AE548" s="21" t="str">
        <f ca="1">IFERROR(__xludf.DUMMYFUNCTION("IFERROR(FILTER(Certificate!$B:$B, LOWER(Certificate!$A:$A)=LOWER(TRIM($V548)), (Certificate!$D:$D=""H"") + (Certificate!$D:$D=""HTO"")), """")"),"")</f>
        <v/>
      </c>
      <c r="AF548" s="7"/>
      <c r="AG548" s="7" t="str">
        <f t="shared" si="3"/>
        <v/>
      </c>
      <c r="AH548" s="8" t="str">
        <f ca="1">IFERROR(__xludf.DUMMYFUNCTION("IFERROR(FILTER(Certificate!$B:$B, LOWER(Certificate!$A:$A)=LOWER(TRIM($V548)), (Certificate!$D:$D=""TO"") + (Certificate!$D:$D=""HTO"")), """")"),"")</f>
        <v/>
      </c>
      <c r="AI548" s="7"/>
      <c r="AJ548" s="7" t="str">
        <f t="shared" si="4"/>
        <v/>
      </c>
      <c r="AK548" s="8" t="str">
        <f ca="1">IFERROR(__xludf.DUMMYFUNCTION("IFERROR(FILTER(Certificate!$B:$B, Certificate!$A:$A=TRIM($V548), Certificate!$D:$D=""D""), """")"),"")</f>
        <v/>
      </c>
      <c r="AL548" s="2"/>
    </row>
    <row r="549" spans="1:38" ht="13" x14ac:dyDescent="0.15">
      <c r="A549" s="2">
        <v>540</v>
      </c>
      <c r="B549" s="3">
        <v>45320</v>
      </c>
      <c r="C549" s="2" t="s">
        <v>459</v>
      </c>
      <c r="D549" s="2" t="s">
        <v>1996</v>
      </c>
      <c r="E549" s="2" t="s">
        <v>771</v>
      </c>
      <c r="F549" s="2" t="s">
        <v>2006</v>
      </c>
      <c r="G549" s="2" t="s">
        <v>2007</v>
      </c>
      <c r="H549" s="2" t="s">
        <v>2008</v>
      </c>
      <c r="I549" s="2" t="s">
        <v>2009</v>
      </c>
      <c r="J549" s="2" t="s">
        <v>2010</v>
      </c>
      <c r="K549" s="2" t="s">
        <v>7</v>
      </c>
      <c r="V549" s="4" t="str">
        <f t="shared" si="2"/>
        <v>Seng Hin See</v>
      </c>
      <c r="X549" s="5"/>
      <c r="Z549" s="2" t="str">
        <f>IFERROR(VLOOKUP(V549,#REF!, 8, FALSE), "No result")</f>
        <v>No result</v>
      </c>
      <c r="AA549" s="5" t="str">
        <f>IFERROR(VLOOKUP($V549,#REF!, 11, FALSE), "No result")</f>
        <v>No result</v>
      </c>
      <c r="AB549" s="5" t="str">
        <f>IFERROR(VLOOKUP($V549,#REF!, 16, FALSE), "No result")</f>
        <v>No result</v>
      </c>
      <c r="AC549" s="5"/>
      <c r="AD549" s="7" t="str">
        <f t="shared" si="5"/>
        <v/>
      </c>
      <c r="AE549" s="21" t="str">
        <f ca="1">IFERROR(__xludf.DUMMYFUNCTION("IFERROR(FILTER(Certificate!$B:$B, LOWER(Certificate!$A:$A)=LOWER(TRIM($V549)), (Certificate!$D:$D=""H"") + (Certificate!$D:$D=""HTO"")), """")"),"")</f>
        <v/>
      </c>
      <c r="AF549" s="7"/>
      <c r="AG549" s="7" t="str">
        <f t="shared" si="3"/>
        <v/>
      </c>
      <c r="AH549" s="8" t="str">
        <f ca="1">IFERROR(__xludf.DUMMYFUNCTION("IFERROR(FILTER(Certificate!$B:$B, LOWER(Certificate!$A:$A)=LOWER(TRIM($V549)), (Certificate!$D:$D=""TO"") + (Certificate!$D:$D=""HTO"")), """")"),"")</f>
        <v/>
      </c>
      <c r="AI549" s="7"/>
      <c r="AJ549" s="7" t="str">
        <f t="shared" si="4"/>
        <v/>
      </c>
      <c r="AK549" s="8" t="str">
        <f ca="1">IFERROR(__xludf.DUMMYFUNCTION("IFERROR(FILTER(Certificate!$B:$B, Certificate!$A:$A=TRIM($V549), Certificate!$D:$D=""D""), """")"),"")</f>
        <v/>
      </c>
      <c r="AL549" s="2"/>
    </row>
    <row r="550" spans="1:38" ht="13" x14ac:dyDescent="0.15">
      <c r="A550" s="2">
        <v>541</v>
      </c>
      <c r="B550" s="3">
        <v>45320</v>
      </c>
      <c r="C550" s="2" t="s">
        <v>459</v>
      </c>
      <c r="D550" s="2" t="s">
        <v>1996</v>
      </c>
      <c r="E550" s="2" t="s">
        <v>771</v>
      </c>
      <c r="F550" s="2" t="s">
        <v>2011</v>
      </c>
      <c r="G550" s="2" t="s">
        <v>2012</v>
      </c>
      <c r="H550" s="2" t="s">
        <v>2013</v>
      </c>
      <c r="I550" s="2" t="s">
        <v>2014</v>
      </c>
      <c r="J550" s="2" t="s">
        <v>2015</v>
      </c>
      <c r="K550" s="2" t="s">
        <v>5</v>
      </c>
      <c r="V550" s="4" t="str">
        <f t="shared" si="2"/>
        <v>SRI SHANMUGANATHAN M SUBRAMANIAM</v>
      </c>
      <c r="X550" s="5"/>
      <c r="Y550" s="5"/>
      <c r="Z550" s="2" t="str">
        <f>IFERROR(VLOOKUP(V550,#REF!, 8, FALSE), "No result")</f>
        <v>No result</v>
      </c>
      <c r="AA550" s="5" t="str">
        <f>IFERROR(VLOOKUP($V550,#REF!, 11, FALSE), "No result")</f>
        <v>No result</v>
      </c>
      <c r="AB550" s="5" t="str">
        <f>IFERROR(VLOOKUP($V550,#REF!, 16, FALSE), "No result")</f>
        <v>No result</v>
      </c>
      <c r="AC550" s="5"/>
      <c r="AD550" s="7" t="str">
        <f t="shared" si="5"/>
        <v/>
      </c>
      <c r="AE550" s="21" t="str">
        <f ca="1">IFERROR(__xludf.DUMMYFUNCTION("IFERROR(FILTER(Certificate!$B:$B, LOWER(Certificate!$A:$A)=LOWER(TRIM($V550)), (Certificate!$D:$D=""H"") + (Certificate!$D:$D=""HTO"")), """")"),"")</f>
        <v/>
      </c>
      <c r="AF550" s="7"/>
      <c r="AG550" s="7" t="str">
        <f t="shared" si="3"/>
        <v/>
      </c>
      <c r="AH550" s="8" t="str">
        <f ca="1">IFERROR(__xludf.DUMMYFUNCTION("IFERROR(FILTER(Certificate!$B:$B, LOWER(Certificate!$A:$A)=LOWER(TRIM($V550)), (Certificate!$D:$D=""TO"") + (Certificate!$D:$D=""HTO"")), """")"),"")</f>
        <v/>
      </c>
      <c r="AI550" s="7"/>
      <c r="AJ550" s="7" t="str">
        <f t="shared" si="4"/>
        <v/>
      </c>
      <c r="AK550" s="8" t="str">
        <f ca="1">IFERROR(__xludf.DUMMYFUNCTION("IFERROR(FILTER(Certificate!$B:$B, Certificate!$A:$A=TRIM($V550), Certificate!$D:$D=""D""), """")"),"")</f>
        <v/>
      </c>
      <c r="AL550" s="2"/>
    </row>
    <row r="551" spans="1:38" ht="13" x14ac:dyDescent="0.15">
      <c r="A551" s="2">
        <v>542</v>
      </c>
      <c r="B551" s="3">
        <v>45320</v>
      </c>
      <c r="C551" s="2" t="s">
        <v>459</v>
      </c>
      <c r="D551" s="2" t="s">
        <v>1996</v>
      </c>
      <c r="E551" s="2" t="s">
        <v>771</v>
      </c>
      <c r="F551" s="2" t="s">
        <v>2016</v>
      </c>
      <c r="G551" s="2" t="s">
        <v>2017</v>
      </c>
      <c r="H551" s="2" t="s">
        <v>2018</v>
      </c>
      <c r="I551" s="2" t="s">
        <v>2019</v>
      </c>
      <c r="J551" s="2" t="s">
        <v>2020</v>
      </c>
      <c r="K551" s="2" t="s">
        <v>7</v>
      </c>
      <c r="V551" s="4" t="str">
        <f t="shared" si="2"/>
        <v>Mei Ling Choo</v>
      </c>
      <c r="X551" s="5"/>
      <c r="Y551" s="5"/>
      <c r="Z551" s="2" t="str">
        <f>IFERROR(VLOOKUP(V551,#REF!, 8, FALSE), "No result")</f>
        <v>No result</v>
      </c>
      <c r="AA551" s="5" t="str">
        <f>IFERROR(VLOOKUP($V551,#REF!, 11, FALSE), "No result")</f>
        <v>No result</v>
      </c>
      <c r="AB551" s="5" t="str">
        <f>IFERROR(VLOOKUP($V551,#REF!, 16, FALSE), "No result")</f>
        <v>No result</v>
      </c>
      <c r="AC551" s="5"/>
      <c r="AD551" s="7" t="str">
        <f t="shared" si="5"/>
        <v/>
      </c>
      <c r="AE551" s="21" t="str">
        <f ca="1">IFERROR(__xludf.DUMMYFUNCTION("IFERROR(FILTER(Certificate!$B:$B, LOWER(Certificate!$A:$A)=LOWER(TRIM($V551)), (Certificate!$D:$D=""H"") + (Certificate!$D:$D=""HTO"")), """")"),"")</f>
        <v/>
      </c>
      <c r="AF551" s="7"/>
      <c r="AG551" s="7" t="str">
        <f t="shared" si="3"/>
        <v/>
      </c>
      <c r="AH551" s="8" t="str">
        <f ca="1">IFERROR(__xludf.DUMMYFUNCTION("IFERROR(FILTER(Certificate!$B:$B, LOWER(Certificate!$A:$A)=LOWER(TRIM($V551)), (Certificate!$D:$D=""TO"") + (Certificate!$D:$D=""HTO"")), """")"),"")</f>
        <v/>
      </c>
      <c r="AI551" s="7"/>
      <c r="AJ551" s="7" t="str">
        <f t="shared" si="4"/>
        <v/>
      </c>
      <c r="AK551" s="8" t="str">
        <f ca="1">IFERROR(__xludf.DUMMYFUNCTION("IFERROR(FILTER(Certificate!$B:$B, Certificate!$A:$A=TRIM($V551), Certificate!$D:$D=""D""), """")"),"")</f>
        <v/>
      </c>
      <c r="AL551" s="2"/>
    </row>
    <row r="552" spans="1:38" ht="13" x14ac:dyDescent="0.15">
      <c r="A552" s="2">
        <v>543</v>
      </c>
      <c r="B552" s="3">
        <v>45320</v>
      </c>
      <c r="C552" s="2" t="s">
        <v>459</v>
      </c>
      <c r="D552" s="2" t="s">
        <v>1996</v>
      </c>
      <c r="E552" s="2" t="s">
        <v>771</v>
      </c>
      <c r="F552" s="2" t="s">
        <v>2021</v>
      </c>
      <c r="G552" s="2" t="s">
        <v>2022</v>
      </c>
      <c r="H552" s="2" t="s">
        <v>2023</v>
      </c>
      <c r="I552" s="2" t="s">
        <v>2024</v>
      </c>
      <c r="J552" s="2" t="s">
        <v>2020</v>
      </c>
      <c r="K552" s="2" t="s">
        <v>7</v>
      </c>
      <c r="V552" s="4" t="str">
        <f t="shared" si="2"/>
        <v>Mary Jacob</v>
      </c>
      <c r="X552" s="5"/>
      <c r="Y552" s="5"/>
      <c r="Z552" s="2" t="str">
        <f>IFERROR(VLOOKUP(V552,#REF!, 8, FALSE), "No result")</f>
        <v>No result</v>
      </c>
      <c r="AA552" s="5" t="str">
        <f>IFERROR(VLOOKUP($V552,#REF!, 11, FALSE), "No result")</f>
        <v>No result</v>
      </c>
      <c r="AB552" s="5" t="str">
        <f>IFERROR(VLOOKUP($V552,#REF!, 16, FALSE), "No result")</f>
        <v>No result</v>
      </c>
      <c r="AC552" s="5"/>
      <c r="AD552" s="7" t="str">
        <f t="shared" si="5"/>
        <v/>
      </c>
      <c r="AE552" s="21" t="str">
        <f ca="1">IFERROR(__xludf.DUMMYFUNCTION("IFERROR(FILTER(Certificate!$B:$B, LOWER(Certificate!$A:$A)=LOWER(TRIM($V552)), (Certificate!$D:$D=""H"") + (Certificate!$D:$D=""HTO"")), """")"),"2024-AT-C251")</f>
        <v>2024-AT-C251</v>
      </c>
      <c r="AF552" s="7"/>
      <c r="AG552" s="7" t="str">
        <f t="shared" si="3"/>
        <v/>
      </c>
      <c r="AH552" s="8" t="str">
        <f ca="1">IFERROR(__xludf.DUMMYFUNCTION("IFERROR(FILTER(Certificate!$B:$B, LOWER(Certificate!$A:$A)=LOWER(TRIM($V552)), (Certificate!$D:$D=""TO"") + (Certificate!$D:$D=""HTO"")), """")"),"")</f>
        <v/>
      </c>
      <c r="AI552" s="7"/>
      <c r="AJ552" s="7" t="str">
        <f t="shared" si="4"/>
        <v/>
      </c>
      <c r="AK552" s="8" t="str">
        <f ca="1">IFERROR(__xludf.DUMMYFUNCTION("IFERROR(FILTER(Certificate!$B:$B, Certificate!$A:$A=TRIM($V552), Certificate!$D:$D=""D""), """")"),"")</f>
        <v/>
      </c>
      <c r="AL552" s="2"/>
    </row>
    <row r="553" spans="1:38" ht="13" x14ac:dyDescent="0.15">
      <c r="A553" s="2">
        <v>544</v>
      </c>
      <c r="B553" s="3">
        <v>45320</v>
      </c>
      <c r="C553" s="2" t="s">
        <v>459</v>
      </c>
      <c r="D553" s="2" t="s">
        <v>1996</v>
      </c>
      <c r="E553" s="2" t="s">
        <v>771</v>
      </c>
      <c r="F553" s="2" t="s">
        <v>2025</v>
      </c>
      <c r="G553" s="2" t="s">
        <v>2026</v>
      </c>
      <c r="H553" s="2" t="s">
        <v>2027</v>
      </c>
      <c r="I553" s="2" t="s">
        <v>979</v>
      </c>
      <c r="J553" s="2" t="s">
        <v>2028</v>
      </c>
      <c r="K553" s="2" t="s">
        <v>7</v>
      </c>
      <c r="V553" s="4" t="str">
        <f t="shared" si="2"/>
        <v>Yeap Hooi Kim</v>
      </c>
      <c r="X553" s="5"/>
      <c r="Y553" s="5"/>
      <c r="Z553" s="2" t="str">
        <f>IFERROR(VLOOKUP(V553,#REF!, 8, FALSE), "No result")</f>
        <v>No result</v>
      </c>
      <c r="AA553" s="5" t="str">
        <f>IFERROR(VLOOKUP($V553,#REF!, 11, FALSE), "No result")</f>
        <v>No result</v>
      </c>
      <c r="AB553" s="5" t="str">
        <f>IFERROR(VLOOKUP($V553,#REF!, 16, FALSE), "No result")</f>
        <v>No result</v>
      </c>
      <c r="AC553" s="5"/>
      <c r="AD553" s="7" t="str">
        <f t="shared" si="5"/>
        <v/>
      </c>
      <c r="AE553" s="21" t="str">
        <f ca="1">IFERROR(__xludf.DUMMYFUNCTION("IFERROR(FILTER(Certificate!$B:$B, LOWER(Certificate!$A:$A)=LOWER(TRIM($V553)), (Certificate!$D:$D=""H"") + (Certificate!$D:$D=""HTO"")), """")"),"2024-AT-C260")</f>
        <v>2024-AT-C260</v>
      </c>
      <c r="AF553" s="7"/>
      <c r="AG553" s="7" t="str">
        <f t="shared" si="3"/>
        <v/>
      </c>
      <c r="AH553" s="8" t="str">
        <f ca="1">IFERROR(__xludf.DUMMYFUNCTION("IFERROR(FILTER(Certificate!$B:$B, LOWER(Certificate!$A:$A)=LOWER(TRIM($V553)), (Certificate!$D:$D=""TO"") + (Certificate!$D:$D=""HTO"")), """")"),"2024-AT-C261")</f>
        <v>2024-AT-C261</v>
      </c>
      <c r="AI553" s="7"/>
      <c r="AJ553" s="7" t="str">
        <f t="shared" si="4"/>
        <v/>
      </c>
      <c r="AK553" s="8" t="str">
        <f ca="1">IFERROR(__xludf.DUMMYFUNCTION("IFERROR(FILTER(Certificate!$B:$B, Certificate!$A:$A=TRIM($V553), Certificate!$D:$D=""D""), """")"),"")</f>
        <v/>
      </c>
      <c r="AL553" s="2"/>
    </row>
    <row r="554" spans="1:38" ht="13" x14ac:dyDescent="0.15">
      <c r="A554" s="2">
        <v>545</v>
      </c>
      <c r="B554" s="3">
        <v>45320</v>
      </c>
      <c r="C554" s="2" t="s">
        <v>459</v>
      </c>
      <c r="D554" s="2" t="s">
        <v>1996</v>
      </c>
      <c r="E554" s="2" t="s">
        <v>771</v>
      </c>
      <c r="F554" s="2" t="s">
        <v>2029</v>
      </c>
      <c r="G554" s="2" t="s">
        <v>2030</v>
      </c>
      <c r="H554" s="2" t="s">
        <v>2031</v>
      </c>
      <c r="I554" s="2" t="s">
        <v>2032</v>
      </c>
      <c r="J554" s="2" t="s">
        <v>2033</v>
      </c>
      <c r="K554" s="2" t="s">
        <v>7</v>
      </c>
      <c r="V554" s="4" t="str">
        <f t="shared" si="2"/>
        <v>Ailynn Seah</v>
      </c>
      <c r="X554" s="5"/>
      <c r="Z554" s="2" t="str">
        <f>IFERROR(VLOOKUP(V554,#REF!, 8, FALSE), "No result")</f>
        <v>No result</v>
      </c>
      <c r="AA554" s="5" t="str">
        <f>IFERROR(VLOOKUP($V554,#REF!, 11, FALSE), "No result")</f>
        <v>No result</v>
      </c>
      <c r="AB554" s="5" t="str">
        <f>IFERROR(VLOOKUP($V554,#REF!, 16, FALSE), "No result")</f>
        <v>No result</v>
      </c>
      <c r="AC554" s="5"/>
      <c r="AD554" s="7" t="str">
        <f t="shared" si="5"/>
        <v/>
      </c>
      <c r="AE554" s="21" t="str">
        <f ca="1">IFERROR(__xludf.DUMMYFUNCTION("IFERROR(FILTER(Certificate!$B:$B, LOWER(Certificate!$A:$A)=LOWER(TRIM($V554)), (Certificate!$D:$D=""H"") + (Certificate!$D:$D=""HTO"")), """")"),"2024-AT-C262")</f>
        <v>2024-AT-C262</v>
      </c>
      <c r="AF554" s="7"/>
      <c r="AG554" s="7" t="str">
        <f t="shared" si="3"/>
        <v/>
      </c>
      <c r="AH554" s="8" t="str">
        <f ca="1">IFERROR(__xludf.DUMMYFUNCTION("IFERROR(FILTER(Certificate!$B:$B, LOWER(Certificate!$A:$A)=LOWER(TRIM($V554)), (Certificate!$D:$D=""TO"") + (Certificate!$D:$D=""HTO"")), """")"),"2024-AT-C267")</f>
        <v>2024-AT-C267</v>
      </c>
      <c r="AI554" s="7"/>
      <c r="AJ554" s="7" t="str">
        <f t="shared" si="4"/>
        <v/>
      </c>
      <c r="AK554" s="8" t="str">
        <f ca="1">IFERROR(__xludf.DUMMYFUNCTION("IFERROR(FILTER(Certificate!$B:$B, Certificate!$A:$A=TRIM($V554), Certificate!$D:$D=""D""), """")"),"")</f>
        <v/>
      </c>
      <c r="AL554" s="2"/>
    </row>
    <row r="555" spans="1:38" ht="13" x14ac:dyDescent="0.15">
      <c r="A555" s="2">
        <v>546</v>
      </c>
      <c r="B555" s="3">
        <v>45320</v>
      </c>
      <c r="C555" s="2" t="s">
        <v>459</v>
      </c>
      <c r="D555" s="2" t="s">
        <v>1996</v>
      </c>
      <c r="E555" s="2" t="s">
        <v>771</v>
      </c>
      <c r="F555" s="2" t="s">
        <v>2034</v>
      </c>
      <c r="G555" s="2" t="s">
        <v>2035</v>
      </c>
      <c r="H555" s="2" t="s">
        <v>2036</v>
      </c>
      <c r="I555" s="2" t="s">
        <v>835</v>
      </c>
      <c r="J555" s="2" t="s">
        <v>2037</v>
      </c>
      <c r="K555" s="2" t="s">
        <v>11</v>
      </c>
      <c r="V555" s="4" t="str">
        <f t="shared" si="2"/>
        <v>Jerome Memoracion</v>
      </c>
      <c r="X555" s="5"/>
      <c r="Y555" s="5"/>
      <c r="Z555" s="2" t="str">
        <f>IFERROR(VLOOKUP(V555,#REF!, 8, FALSE), "No result")</f>
        <v>No result</v>
      </c>
      <c r="AA555" s="5" t="str">
        <f>IFERROR(VLOOKUP($V555,#REF!, 11, FALSE), "No result")</f>
        <v>No result</v>
      </c>
      <c r="AB555" s="5" t="str">
        <f>IFERROR(VLOOKUP($V555,#REF!, 16, FALSE), "No result")</f>
        <v>No result</v>
      </c>
      <c r="AC555" s="5"/>
      <c r="AD555" s="7" t="str">
        <f t="shared" si="5"/>
        <v/>
      </c>
      <c r="AE555" s="21" t="str">
        <f ca="1">IFERROR(__xludf.DUMMYFUNCTION("IFERROR(FILTER(Certificate!$B:$B, LOWER(Certificate!$A:$A)=LOWER(TRIM($V555)), (Certificate!$D:$D=""H"") + (Certificate!$D:$D=""HTO"")), """")"),"2024-AT-C263")</f>
        <v>2024-AT-C263</v>
      </c>
      <c r="AF555" s="7"/>
      <c r="AG555" s="7" t="str">
        <f t="shared" si="3"/>
        <v/>
      </c>
      <c r="AH555" s="8" t="str">
        <f ca="1">IFERROR(__xludf.DUMMYFUNCTION("IFERROR(FILTER(Certificate!$B:$B, LOWER(Certificate!$A:$A)=LOWER(TRIM($V555)), (Certificate!$D:$D=""TO"") + (Certificate!$D:$D=""HTO"")), """")"),"2024-AT-C308")</f>
        <v>2024-AT-C308</v>
      </c>
      <c r="AI555" s="7"/>
      <c r="AJ555" s="7" t="str">
        <f t="shared" si="4"/>
        <v/>
      </c>
      <c r="AK555" s="8" t="str">
        <f ca="1">IFERROR(__xludf.DUMMYFUNCTION("IFERROR(FILTER(Certificate!$B:$B, Certificate!$A:$A=TRIM($V555), Certificate!$D:$D=""D""), """")"),"")</f>
        <v/>
      </c>
      <c r="AL555" s="2"/>
    </row>
    <row r="556" spans="1:38" ht="13" x14ac:dyDescent="0.15">
      <c r="A556" s="2">
        <v>547</v>
      </c>
      <c r="B556" s="3">
        <v>45320</v>
      </c>
      <c r="C556" s="2" t="s">
        <v>459</v>
      </c>
      <c r="D556" s="2" t="s">
        <v>1996</v>
      </c>
      <c r="E556" s="2" t="s">
        <v>771</v>
      </c>
      <c r="F556" s="2" t="s">
        <v>2038</v>
      </c>
      <c r="G556" s="2" t="s">
        <v>2039</v>
      </c>
      <c r="H556" s="2" t="s">
        <v>2040</v>
      </c>
      <c r="I556" s="2" t="s">
        <v>2041</v>
      </c>
      <c r="J556" s="2" t="s">
        <v>2042</v>
      </c>
      <c r="K556" s="2" t="s">
        <v>22</v>
      </c>
      <c r="V556" s="4" t="str">
        <f t="shared" si="2"/>
        <v>Ulfa Khairunnisa Hakim</v>
      </c>
      <c r="X556" s="5"/>
      <c r="Z556" s="2" t="str">
        <f>IFERROR(VLOOKUP(V556,#REF!, 8, FALSE), "No result")</f>
        <v>No result</v>
      </c>
      <c r="AA556" s="5" t="str">
        <f>IFERROR(VLOOKUP($V556,#REF!, 11, FALSE), "No result")</f>
        <v>No result</v>
      </c>
      <c r="AB556" s="5" t="str">
        <f>IFERROR(VLOOKUP($V556,#REF!, 16, FALSE), "No result")</f>
        <v>No result</v>
      </c>
      <c r="AC556" s="5"/>
      <c r="AD556" s="7" t="str">
        <f t="shared" si="5"/>
        <v/>
      </c>
      <c r="AE556" s="21" t="str">
        <f ca="1">IFERROR(__xludf.DUMMYFUNCTION("IFERROR(FILTER(Certificate!$B:$B, LOWER(Certificate!$A:$A)=LOWER(TRIM($V556)), (Certificate!$D:$D=""H"") + (Certificate!$D:$D=""HTO"")), """")"),"2024-AT-C234")</f>
        <v>2024-AT-C234</v>
      </c>
      <c r="AF556" s="7"/>
      <c r="AG556" s="7" t="str">
        <f t="shared" si="3"/>
        <v/>
      </c>
      <c r="AH556" s="8" t="str">
        <f ca="1">IFERROR(__xludf.DUMMYFUNCTION("IFERROR(FILTER(Certificate!$B:$B, LOWER(Certificate!$A:$A)=LOWER(TRIM($V556)), (Certificate!$D:$D=""TO"") + (Certificate!$D:$D=""HTO"")), """")"),"2024-AT-C250")</f>
        <v>2024-AT-C250</v>
      </c>
      <c r="AI556" s="7"/>
      <c r="AJ556" s="7" t="str">
        <f t="shared" si="4"/>
        <v/>
      </c>
      <c r="AK556" s="8" t="str">
        <f ca="1">IFERROR(__xludf.DUMMYFUNCTION("IFERROR(FILTER(Certificate!$B:$B, Certificate!$A:$A=TRIM($V556), Certificate!$D:$D=""D""), """")"),"")</f>
        <v/>
      </c>
      <c r="AL556" s="2"/>
    </row>
    <row r="557" spans="1:38" ht="13" x14ac:dyDescent="0.15">
      <c r="A557" s="2">
        <v>548</v>
      </c>
      <c r="B557" s="3">
        <v>45320</v>
      </c>
      <c r="C557" s="2" t="s">
        <v>459</v>
      </c>
      <c r="D557" s="2" t="s">
        <v>1996</v>
      </c>
      <c r="E557" s="2" t="s">
        <v>771</v>
      </c>
      <c r="F557" s="2" t="s">
        <v>2043</v>
      </c>
      <c r="G557" s="2" t="s">
        <v>2044</v>
      </c>
      <c r="H557" s="2" t="s">
        <v>2045</v>
      </c>
      <c r="I557" s="2" t="s">
        <v>2041</v>
      </c>
      <c r="J557" s="2" t="s">
        <v>2046</v>
      </c>
      <c r="K557" s="2" t="s">
        <v>3054</v>
      </c>
      <c r="V557" s="4" t="str">
        <f t="shared" si="2"/>
        <v>Liem Khong</v>
      </c>
      <c r="X557" s="5"/>
      <c r="Y557" s="5"/>
      <c r="Z557" s="2" t="str">
        <f>IFERROR(VLOOKUP(V557,#REF!, 8, FALSE), "No result")</f>
        <v>No result</v>
      </c>
      <c r="AA557" s="5" t="str">
        <f>IFERROR(VLOOKUP($V557,#REF!, 11, FALSE), "No result")</f>
        <v>No result</v>
      </c>
      <c r="AB557" s="5" t="str">
        <f>IFERROR(VLOOKUP($V557,#REF!, 16, FALSE), "No result")</f>
        <v>No result</v>
      </c>
      <c r="AC557" s="5"/>
      <c r="AD557" s="7" t="str">
        <f t="shared" si="5"/>
        <v/>
      </c>
      <c r="AE557" s="21" t="str">
        <f ca="1">IFERROR(__xludf.DUMMYFUNCTION("IFERROR(FILTER(Certificate!$B:$B, LOWER(Certificate!$A:$A)=LOWER(TRIM($V557)), (Certificate!$D:$D=""H"") + (Certificate!$D:$D=""HTO"")), """")"),"")</f>
        <v/>
      </c>
      <c r="AF557" s="7"/>
      <c r="AG557" s="7" t="str">
        <f t="shared" si="3"/>
        <v/>
      </c>
      <c r="AH557" s="8" t="str">
        <f ca="1">IFERROR(__xludf.DUMMYFUNCTION("IFERROR(FILTER(Certificate!$B:$B, LOWER(Certificate!$A:$A)=LOWER(TRIM($V557)), (Certificate!$D:$D=""TO"") + (Certificate!$D:$D=""HTO"")), """")"),"")</f>
        <v/>
      </c>
      <c r="AI557" s="7"/>
      <c r="AJ557" s="7" t="str">
        <f t="shared" si="4"/>
        <v/>
      </c>
      <c r="AK557" s="8" t="str">
        <f ca="1">IFERROR(__xludf.DUMMYFUNCTION("IFERROR(FILTER(Certificate!$B:$B, Certificate!$A:$A=TRIM($V557), Certificate!$D:$D=""D""), """")"),"")</f>
        <v/>
      </c>
      <c r="AL557" s="2"/>
    </row>
    <row r="558" spans="1:38" ht="13" x14ac:dyDescent="0.15">
      <c r="A558" s="2">
        <v>549</v>
      </c>
      <c r="B558" s="3">
        <v>45320</v>
      </c>
      <c r="C558" s="2" t="s">
        <v>459</v>
      </c>
      <c r="D558" s="2" t="s">
        <v>1996</v>
      </c>
      <c r="E558" s="2" t="s">
        <v>771</v>
      </c>
      <c r="F558" s="2" t="s">
        <v>2047</v>
      </c>
      <c r="G558" s="2" t="s">
        <v>2048</v>
      </c>
      <c r="H558" s="2" t="s">
        <v>2049</v>
      </c>
      <c r="J558" s="2" t="s">
        <v>2050</v>
      </c>
      <c r="K558" s="2" t="s">
        <v>14</v>
      </c>
      <c r="V558" s="4" t="str">
        <f t="shared" si="2"/>
        <v>Pornpol Noithammaraj</v>
      </c>
      <c r="X558" s="5"/>
      <c r="Y558" s="5"/>
      <c r="Z558" s="2" t="str">
        <f>IFERROR(VLOOKUP(V558,#REF!, 8, FALSE), "No result")</f>
        <v>No result</v>
      </c>
      <c r="AA558" s="5" t="str">
        <f>IFERROR(VLOOKUP($V558,#REF!, 11, FALSE), "No result")</f>
        <v>No result</v>
      </c>
      <c r="AB558" s="5" t="str">
        <f>IFERROR(VLOOKUP($V558,#REF!, 16, FALSE), "No result")</f>
        <v>No result</v>
      </c>
      <c r="AC558" s="5"/>
      <c r="AD558" s="7" t="str">
        <f t="shared" si="5"/>
        <v/>
      </c>
      <c r="AE558" s="21" t="str">
        <f ca="1">IFERROR(__xludf.DUMMYFUNCTION("IFERROR(FILTER(Certificate!$B:$B, LOWER(Certificate!$A:$A)=LOWER(TRIM($V558)), (Certificate!$D:$D=""H"") + (Certificate!$D:$D=""HTO"")), """")"),"")</f>
        <v/>
      </c>
      <c r="AF558" s="7"/>
      <c r="AG558" s="7" t="str">
        <f t="shared" si="3"/>
        <v/>
      </c>
      <c r="AH558" s="8" t="str">
        <f ca="1">IFERROR(__xludf.DUMMYFUNCTION("IFERROR(FILTER(Certificate!$B:$B, LOWER(Certificate!$A:$A)=LOWER(TRIM($V558)), (Certificate!$D:$D=""TO"") + (Certificate!$D:$D=""HTO"")), """")"),"")</f>
        <v/>
      </c>
      <c r="AI558" s="7"/>
      <c r="AJ558" s="7" t="str">
        <f t="shared" si="4"/>
        <v/>
      </c>
      <c r="AK558" s="8" t="str">
        <f ca="1">IFERROR(__xludf.DUMMYFUNCTION("IFERROR(FILTER(Certificate!$B:$B, Certificate!$A:$A=TRIM($V558), Certificate!$D:$D=""D""), """")"),"")</f>
        <v/>
      </c>
      <c r="AL558" s="2"/>
    </row>
    <row r="559" spans="1:38" ht="13" x14ac:dyDescent="0.15">
      <c r="A559" s="2">
        <v>550</v>
      </c>
      <c r="B559" s="3">
        <v>45320</v>
      </c>
      <c r="C559" s="2" t="s">
        <v>459</v>
      </c>
      <c r="D559" s="2" t="s">
        <v>1996</v>
      </c>
      <c r="E559" s="2" t="s">
        <v>771</v>
      </c>
      <c r="F559" s="2" t="s">
        <v>2051</v>
      </c>
      <c r="G559" s="2" t="s">
        <v>2052</v>
      </c>
      <c r="H559" s="2" t="s">
        <v>2053</v>
      </c>
      <c r="J559" s="2" t="s">
        <v>2054</v>
      </c>
      <c r="K559" s="2" t="s">
        <v>14</v>
      </c>
      <c r="V559" s="4" t="str">
        <f t="shared" si="2"/>
        <v>Pongsathorn Kamonpet</v>
      </c>
      <c r="X559" s="5"/>
      <c r="Y559" s="5"/>
      <c r="Z559" s="2" t="str">
        <f>IFERROR(VLOOKUP(V559,#REF!, 8, FALSE), "No result")</f>
        <v>No result</v>
      </c>
      <c r="AA559" s="5" t="str">
        <f>IFERROR(VLOOKUP($V559,#REF!, 11, FALSE), "No result")</f>
        <v>No result</v>
      </c>
      <c r="AB559" s="5" t="str">
        <f>IFERROR(VLOOKUP($V559,#REF!, 16, FALSE), "No result")</f>
        <v>No result</v>
      </c>
      <c r="AC559" s="5"/>
      <c r="AD559" s="7" t="str">
        <f t="shared" si="5"/>
        <v/>
      </c>
      <c r="AE559" s="21" t="str">
        <f ca="1">IFERROR(__xludf.DUMMYFUNCTION("IFERROR(FILTER(Certificate!$B:$B, LOWER(Certificate!$A:$A)=LOWER(TRIM($V559)), (Certificate!$D:$D=""H"") + (Certificate!$D:$D=""HTO"")), """")"),"2024-AT-C254")</f>
        <v>2024-AT-C254</v>
      </c>
      <c r="AF559" s="7"/>
      <c r="AG559" s="7" t="str">
        <f t="shared" si="3"/>
        <v/>
      </c>
      <c r="AH559" s="8" t="str">
        <f ca="1">IFERROR(__xludf.DUMMYFUNCTION("IFERROR(FILTER(Certificate!$B:$B, LOWER(Certificate!$A:$A)=LOWER(TRIM($V559)), (Certificate!$D:$D=""TO"") + (Certificate!$D:$D=""HTO"")), """")"),"2024-AT-C255")</f>
        <v>2024-AT-C255</v>
      </c>
      <c r="AI559" s="7"/>
      <c r="AJ559" s="7" t="str">
        <f t="shared" si="4"/>
        <v/>
      </c>
      <c r="AK559" s="8" t="str">
        <f ca="1">IFERROR(__xludf.DUMMYFUNCTION("IFERROR(FILTER(Certificate!$B:$B, Certificate!$A:$A=TRIM($V559), Certificate!$D:$D=""D""), """")"),"")</f>
        <v/>
      </c>
      <c r="AL559" s="2"/>
    </row>
    <row r="560" spans="1:38" ht="13" x14ac:dyDescent="0.15">
      <c r="A560" s="2">
        <v>551</v>
      </c>
      <c r="B560" s="3">
        <v>45320</v>
      </c>
      <c r="C560" s="2" t="s">
        <v>459</v>
      </c>
      <c r="D560" s="2" t="s">
        <v>1996</v>
      </c>
      <c r="E560" s="2" t="s">
        <v>771</v>
      </c>
      <c r="F560" s="2" t="s">
        <v>1523</v>
      </c>
      <c r="G560" s="2" t="s">
        <v>105</v>
      </c>
      <c r="H560" s="2" t="s">
        <v>2055</v>
      </c>
      <c r="I560" s="2" t="s">
        <v>835</v>
      </c>
      <c r="J560" s="2" t="s">
        <v>2056</v>
      </c>
      <c r="K560" s="2" t="s">
        <v>15</v>
      </c>
      <c r="V560" s="4" t="str">
        <f t="shared" si="2"/>
        <v>Andrew Wong</v>
      </c>
      <c r="X560" s="5"/>
      <c r="Z560" s="2" t="str">
        <f>IFERROR(VLOOKUP(V560,#REF!, 8, FALSE), "No result")</f>
        <v>No result</v>
      </c>
      <c r="AA560" s="5" t="str">
        <f>IFERROR(VLOOKUP($V560,#REF!, 11, FALSE), "No result")</f>
        <v>No result</v>
      </c>
      <c r="AB560" s="5" t="str">
        <f>IFERROR(VLOOKUP($V560,#REF!, 16, FALSE), "No result")</f>
        <v>No result</v>
      </c>
      <c r="AC560" s="5"/>
      <c r="AD560" s="7" t="str">
        <f t="shared" si="5"/>
        <v/>
      </c>
      <c r="AE560" s="21" t="str">
        <f ca="1">IFERROR(__xludf.DUMMYFUNCTION("IFERROR(FILTER(Certificate!$B:$B, LOWER(Certificate!$A:$A)=LOWER(TRIM($V560)), (Certificate!$D:$D=""H"") + (Certificate!$D:$D=""HTO"")), """")"),"")</f>
        <v/>
      </c>
      <c r="AF560" s="7"/>
      <c r="AG560" s="7" t="str">
        <f t="shared" si="3"/>
        <v/>
      </c>
      <c r="AH560" s="8" t="str">
        <f ca="1">IFERROR(__xludf.DUMMYFUNCTION("IFERROR(FILTER(Certificate!$B:$B, LOWER(Certificate!$A:$A)=LOWER(TRIM($V560)), (Certificate!$D:$D=""TO"") + (Certificate!$D:$D=""HTO"")), """")"),"")</f>
        <v/>
      </c>
      <c r="AI560" s="7"/>
      <c r="AJ560" s="7" t="str">
        <f t="shared" si="4"/>
        <v/>
      </c>
      <c r="AK560" s="8" t="str">
        <f ca="1">IFERROR(__xludf.DUMMYFUNCTION("IFERROR(FILTER(Certificate!$B:$B, Certificate!$A:$A=TRIM($V560), Certificate!$D:$D=""D""), """")"),"")</f>
        <v/>
      </c>
      <c r="AL560" s="2"/>
    </row>
    <row r="561" spans="1:38" ht="13" x14ac:dyDescent="0.15">
      <c r="A561" s="2">
        <v>552</v>
      </c>
      <c r="B561" s="3">
        <v>45320</v>
      </c>
      <c r="C561" s="2" t="s">
        <v>459</v>
      </c>
      <c r="D561" s="2" t="s">
        <v>1996</v>
      </c>
      <c r="E561" s="2" t="s">
        <v>771</v>
      </c>
      <c r="F561" s="2" t="s">
        <v>2057</v>
      </c>
      <c r="G561" s="2" t="s">
        <v>2058</v>
      </c>
      <c r="H561" s="2" t="s">
        <v>2059</v>
      </c>
      <c r="I561" s="2" t="s">
        <v>2032</v>
      </c>
      <c r="J561" s="2" t="s">
        <v>2060</v>
      </c>
      <c r="K561" s="2" t="s">
        <v>8</v>
      </c>
      <c r="V561" s="4" t="str">
        <f t="shared" si="2"/>
        <v>Takeshi Kitamura</v>
      </c>
      <c r="X561" s="5"/>
      <c r="Z561" s="2" t="str">
        <f>IFERROR(VLOOKUP(V561,#REF!, 8, FALSE), "No result")</f>
        <v>No result</v>
      </c>
      <c r="AA561" s="5" t="str">
        <f>IFERROR(VLOOKUP($V561,#REF!, 11, FALSE), "No result")</f>
        <v>No result</v>
      </c>
      <c r="AB561" s="5" t="str">
        <f>IFERROR(VLOOKUP($V561,#REF!, 16, FALSE), "No result")</f>
        <v>No result</v>
      </c>
      <c r="AC561" s="5"/>
      <c r="AD561" s="7" t="str">
        <f t="shared" si="5"/>
        <v/>
      </c>
      <c r="AE561" s="21" t="str">
        <f ca="1">IFERROR(__xludf.DUMMYFUNCTION("IFERROR(FILTER(Certificate!$B:$B, LOWER(Certificate!$A:$A)=LOWER(TRIM($V561)), (Certificate!$D:$D=""H"") + (Certificate!$D:$D=""HTO"")), """")"),"2024-AT-C315")</f>
        <v>2024-AT-C315</v>
      </c>
      <c r="AF561" s="7"/>
      <c r="AG561" s="7" t="str">
        <f t="shared" si="3"/>
        <v/>
      </c>
      <c r="AH561" s="8" t="str">
        <f ca="1">IFERROR(__xludf.DUMMYFUNCTION("IFERROR(FILTER(Certificate!$B:$B, LOWER(Certificate!$A:$A)=LOWER(TRIM($V561)), (Certificate!$D:$D=""TO"") + (Certificate!$D:$D=""HTO"")), """")"),"")</f>
        <v/>
      </c>
      <c r="AI561" s="7"/>
      <c r="AJ561" s="7" t="str">
        <f t="shared" si="4"/>
        <v/>
      </c>
      <c r="AK561" s="8" t="str">
        <f ca="1">IFERROR(__xludf.DUMMYFUNCTION("IFERROR(FILTER(Certificate!$B:$B, Certificate!$A:$A=TRIM($V561), Certificate!$D:$D=""D""), """")"),"")</f>
        <v/>
      </c>
      <c r="AL561" s="2"/>
    </row>
    <row r="562" spans="1:38" ht="13" x14ac:dyDescent="0.15">
      <c r="A562" s="2">
        <v>553</v>
      </c>
      <c r="B562" s="3">
        <v>45320</v>
      </c>
      <c r="C562" s="2" t="s">
        <v>459</v>
      </c>
      <c r="D562" s="2" t="s">
        <v>1996</v>
      </c>
      <c r="E562" s="2" t="s">
        <v>771</v>
      </c>
      <c r="F562" s="2" t="s">
        <v>2061</v>
      </c>
      <c r="G562" s="2" t="s">
        <v>2062</v>
      </c>
      <c r="H562" s="2" t="s">
        <v>2063</v>
      </c>
      <c r="I562" s="2" t="s">
        <v>1470</v>
      </c>
      <c r="J562" s="2" t="s">
        <v>2064</v>
      </c>
      <c r="K562" s="2" t="s">
        <v>14</v>
      </c>
      <c r="V562" s="4" t="str">
        <f t="shared" si="2"/>
        <v>Nawaphop Sutaswiriya</v>
      </c>
      <c r="X562" s="5"/>
      <c r="Y562" s="5"/>
      <c r="Z562" s="2" t="str">
        <f>IFERROR(VLOOKUP(V562,#REF!, 8, FALSE), "No result")</f>
        <v>No result</v>
      </c>
      <c r="AA562" s="5" t="str">
        <f>IFERROR(VLOOKUP($V562,#REF!, 11, FALSE), "No result")</f>
        <v>No result</v>
      </c>
      <c r="AB562" s="5" t="str">
        <f>IFERROR(VLOOKUP($V562,#REF!, 16, FALSE), "No result")</f>
        <v>No result</v>
      </c>
      <c r="AC562" s="5"/>
      <c r="AD562" s="7" t="str">
        <f t="shared" si="5"/>
        <v/>
      </c>
      <c r="AE562" s="21" t="str">
        <f ca="1">IFERROR(__xludf.DUMMYFUNCTION("IFERROR(FILTER(Certificate!$B:$B, LOWER(Certificate!$A:$A)=LOWER(TRIM($V562)), (Certificate!$D:$D=""H"") + (Certificate!$D:$D=""HTO"")), """")"),"")</f>
        <v/>
      </c>
      <c r="AF562" s="7"/>
      <c r="AG562" s="7" t="str">
        <f t="shared" si="3"/>
        <v/>
      </c>
      <c r="AH562" s="8" t="str">
        <f ca="1">IFERROR(__xludf.DUMMYFUNCTION("IFERROR(FILTER(Certificate!$B:$B, LOWER(Certificate!$A:$A)=LOWER(TRIM($V562)), (Certificate!$D:$D=""TO"") + (Certificate!$D:$D=""HTO"")), """")"),"")</f>
        <v/>
      </c>
      <c r="AI562" s="7"/>
      <c r="AJ562" s="7" t="str">
        <f t="shared" si="4"/>
        <v/>
      </c>
      <c r="AK562" s="8" t="str">
        <f ca="1">IFERROR(__xludf.DUMMYFUNCTION("IFERROR(FILTER(Certificate!$B:$B, Certificate!$A:$A=TRIM($V562), Certificate!$D:$D=""D""), """")"),"")</f>
        <v/>
      </c>
      <c r="AL562" s="2"/>
    </row>
    <row r="563" spans="1:38" ht="13" x14ac:dyDescent="0.15">
      <c r="A563" s="2">
        <v>554</v>
      </c>
      <c r="B563" s="3">
        <v>45320</v>
      </c>
      <c r="C563" s="2" t="s">
        <v>459</v>
      </c>
      <c r="D563" s="2" t="s">
        <v>1996</v>
      </c>
      <c r="E563" s="2" t="s">
        <v>771</v>
      </c>
      <c r="F563" s="2" t="s">
        <v>2065</v>
      </c>
      <c r="G563" s="2" t="s">
        <v>2066</v>
      </c>
      <c r="H563" s="2" t="s">
        <v>2067</v>
      </c>
      <c r="I563" s="2" t="s">
        <v>775</v>
      </c>
      <c r="J563" s="2" t="s">
        <v>2068</v>
      </c>
      <c r="K563" s="2" t="s">
        <v>14</v>
      </c>
      <c r="V563" s="4" t="str">
        <f t="shared" si="2"/>
        <v>Pornphimol Winyuchakrit</v>
      </c>
      <c r="X563" s="5"/>
      <c r="Y563" s="5"/>
      <c r="Z563" s="2" t="str">
        <f>IFERROR(VLOOKUP(V563,#REF!, 8, FALSE), "No result")</f>
        <v>No result</v>
      </c>
      <c r="AA563" s="5" t="str">
        <f>IFERROR(VLOOKUP($V563,#REF!, 11, FALSE), "No result")</f>
        <v>No result</v>
      </c>
      <c r="AB563" s="5" t="str">
        <f>IFERROR(VLOOKUP($V563,#REF!, 16, FALSE), "No result")</f>
        <v>No result</v>
      </c>
      <c r="AC563" s="5"/>
      <c r="AD563" s="7" t="str">
        <f t="shared" si="5"/>
        <v/>
      </c>
      <c r="AE563" s="21" t="str">
        <f ca="1">IFERROR(__xludf.DUMMYFUNCTION("IFERROR(FILTER(Certificate!$B:$B, LOWER(Certificate!$A:$A)=LOWER(TRIM($V563)), (Certificate!$D:$D=""H"") + (Certificate!$D:$D=""HTO"")), """")"),"")</f>
        <v/>
      </c>
      <c r="AF563" s="7"/>
      <c r="AG563" s="7" t="str">
        <f t="shared" si="3"/>
        <v/>
      </c>
      <c r="AH563" s="8" t="str">
        <f ca="1">IFERROR(__xludf.DUMMYFUNCTION("IFERROR(FILTER(Certificate!$B:$B, LOWER(Certificate!$A:$A)=LOWER(TRIM($V563)), (Certificate!$D:$D=""TO"") + (Certificate!$D:$D=""HTO"")), """")"),"")</f>
        <v/>
      </c>
      <c r="AI563" s="7"/>
      <c r="AJ563" s="7" t="str">
        <f t="shared" si="4"/>
        <v/>
      </c>
      <c r="AK563" s="8" t="str">
        <f ca="1">IFERROR(__xludf.DUMMYFUNCTION("IFERROR(FILTER(Certificate!$B:$B, Certificate!$A:$A=TRIM($V563), Certificate!$D:$D=""D""), """")"),"")</f>
        <v/>
      </c>
      <c r="AL563" s="2"/>
    </row>
    <row r="564" spans="1:38" ht="13" x14ac:dyDescent="0.15">
      <c r="A564" s="2">
        <v>555</v>
      </c>
      <c r="B564" s="3">
        <v>45320</v>
      </c>
      <c r="C564" s="2" t="s">
        <v>459</v>
      </c>
      <c r="D564" s="2" t="s">
        <v>1996</v>
      </c>
      <c r="E564" s="2" t="s">
        <v>771</v>
      </c>
      <c r="F564" s="2" t="s">
        <v>2069</v>
      </c>
      <c r="G564" s="2" t="s">
        <v>2070</v>
      </c>
      <c r="H564" s="2" t="s">
        <v>2071</v>
      </c>
      <c r="I564" s="2" t="s">
        <v>1665</v>
      </c>
      <c r="J564" s="2" t="s">
        <v>2072</v>
      </c>
      <c r="K564" s="2" t="s">
        <v>14</v>
      </c>
      <c r="V564" s="4" t="str">
        <f t="shared" si="2"/>
        <v>Bussabongkot Deewaja</v>
      </c>
      <c r="X564" s="5"/>
      <c r="Y564" s="5"/>
      <c r="Z564" s="2" t="str">
        <f>IFERROR(VLOOKUP(V564,#REF!, 8, FALSE), "No result")</f>
        <v>No result</v>
      </c>
      <c r="AA564" s="5" t="str">
        <f>IFERROR(VLOOKUP($V564,#REF!, 11, FALSE), "No result")</f>
        <v>No result</v>
      </c>
      <c r="AB564" s="5" t="str">
        <f>IFERROR(VLOOKUP($V564,#REF!, 16, FALSE), "No result")</f>
        <v>No result</v>
      </c>
      <c r="AC564" s="5"/>
      <c r="AD564" s="7" t="str">
        <f t="shared" si="5"/>
        <v/>
      </c>
      <c r="AE564" s="21" t="str">
        <f ca="1">IFERROR(__xludf.DUMMYFUNCTION("IFERROR(FILTER(Certificate!$B:$B, LOWER(Certificate!$A:$A)=LOWER(TRIM($V564)), (Certificate!$D:$D=""H"") + (Certificate!$D:$D=""HTO"")), """")"),"")</f>
        <v/>
      </c>
      <c r="AF564" s="7"/>
      <c r="AG564" s="7" t="str">
        <f t="shared" si="3"/>
        <v/>
      </c>
      <c r="AH564" s="8" t="str">
        <f ca="1">IFERROR(__xludf.DUMMYFUNCTION("IFERROR(FILTER(Certificate!$B:$B, LOWER(Certificate!$A:$A)=LOWER(TRIM($V564)), (Certificate!$D:$D=""TO"") + (Certificate!$D:$D=""HTO"")), """")"),"")</f>
        <v/>
      </c>
      <c r="AI564" s="7"/>
      <c r="AJ564" s="7" t="str">
        <f t="shared" si="4"/>
        <v/>
      </c>
      <c r="AK564" s="8" t="str">
        <f ca="1">IFERROR(__xludf.DUMMYFUNCTION("IFERROR(FILTER(Certificate!$B:$B, Certificate!$A:$A=TRIM($V564), Certificate!$D:$D=""D""), """")"),"")</f>
        <v/>
      </c>
      <c r="AL564" s="2"/>
    </row>
    <row r="565" spans="1:38" ht="13" x14ac:dyDescent="0.15">
      <c r="A565" s="2">
        <v>556</v>
      </c>
      <c r="B565" s="3">
        <v>45320</v>
      </c>
      <c r="C565" s="2" t="s">
        <v>459</v>
      </c>
      <c r="D565" s="2" t="s">
        <v>1996</v>
      </c>
      <c r="E565" s="2" t="s">
        <v>771</v>
      </c>
      <c r="F565" s="2" t="s">
        <v>2073</v>
      </c>
      <c r="G565" s="2" t="s">
        <v>2074</v>
      </c>
      <c r="H565" s="2" t="s">
        <v>2075</v>
      </c>
      <c r="I565" s="2" t="s">
        <v>2076</v>
      </c>
      <c r="J565" s="2" t="s">
        <v>2077</v>
      </c>
      <c r="V565" s="4" t="str">
        <f t="shared" si="2"/>
        <v>Peter Richards</v>
      </c>
      <c r="X565" s="5"/>
      <c r="Z565" s="2" t="str">
        <f>IFERROR(VLOOKUP(V565,#REF!, 8, FALSE), "No result")</f>
        <v>No result</v>
      </c>
      <c r="AA565" s="5" t="str">
        <f>IFERROR(VLOOKUP($V565,#REF!, 11, FALSE), "No result")</f>
        <v>No result</v>
      </c>
      <c r="AB565" s="5" t="str">
        <f>IFERROR(VLOOKUP($V565,#REF!, 16, FALSE), "No result")</f>
        <v>No result</v>
      </c>
      <c r="AC565" s="5"/>
      <c r="AD565" s="7" t="str">
        <f t="shared" si="5"/>
        <v/>
      </c>
      <c r="AE565" s="21" t="str">
        <f ca="1">IFERROR(__xludf.DUMMYFUNCTION("IFERROR(FILTER(Certificate!$B:$B, LOWER(Certificate!$A:$A)=LOWER(TRIM($V565)), (Certificate!$D:$D=""H"") + (Certificate!$D:$D=""HTO"")), """")"),"")</f>
        <v/>
      </c>
      <c r="AF565" s="7"/>
      <c r="AG565" s="7" t="str">
        <f t="shared" si="3"/>
        <v/>
      </c>
      <c r="AH565" s="8" t="str">
        <f ca="1">IFERROR(__xludf.DUMMYFUNCTION("IFERROR(FILTER(Certificate!$B:$B, LOWER(Certificate!$A:$A)=LOWER(TRIM($V565)), (Certificate!$D:$D=""TO"") + (Certificate!$D:$D=""HTO"")), """")"),"")</f>
        <v/>
      </c>
      <c r="AI565" s="7"/>
      <c r="AJ565" s="7" t="str">
        <f t="shared" si="4"/>
        <v/>
      </c>
      <c r="AK565" s="8" t="str">
        <f ca="1">IFERROR(__xludf.DUMMYFUNCTION("IFERROR(FILTER(Certificate!$B:$B, Certificate!$A:$A=TRIM($V565), Certificate!$D:$D=""D""), """")"),"")</f>
        <v/>
      </c>
      <c r="AL565" s="2"/>
    </row>
    <row r="566" spans="1:38" ht="13" x14ac:dyDescent="0.15">
      <c r="A566" s="2">
        <v>557</v>
      </c>
      <c r="B566" s="3">
        <v>45347</v>
      </c>
      <c r="D566" s="2" t="s">
        <v>2078</v>
      </c>
      <c r="E566" s="2" t="s">
        <v>771</v>
      </c>
      <c r="F566" s="2" t="s">
        <v>2079</v>
      </c>
      <c r="G566" s="2" t="s">
        <v>2080</v>
      </c>
      <c r="H566" s="2" t="s">
        <v>2081</v>
      </c>
      <c r="J566" s="2" t="s">
        <v>2082</v>
      </c>
      <c r="K566" s="2" t="s">
        <v>2083</v>
      </c>
      <c r="V566" s="4" t="str">
        <f t="shared" si="2"/>
        <v>Barry Bambury</v>
      </c>
      <c r="X566" s="5"/>
      <c r="Y566" s="5"/>
      <c r="Z566" s="2" t="str">
        <f>IFERROR(VLOOKUP(V566,#REF!, 8, FALSE), "No result")</f>
        <v>No result</v>
      </c>
      <c r="AA566" s="5" t="str">
        <f>IFERROR(VLOOKUP($V566,#REF!, 11, FALSE), "No result")</f>
        <v>No result</v>
      </c>
      <c r="AB566" s="5" t="str">
        <f>IFERROR(VLOOKUP($V566,#REF!, 16, FALSE), "No result")</f>
        <v>No result</v>
      </c>
      <c r="AC566" s="5"/>
      <c r="AD566" s="7" t="str">
        <f t="shared" si="5"/>
        <v/>
      </c>
      <c r="AE566" s="21" t="str">
        <f ca="1">IFERROR(__xludf.DUMMYFUNCTION("IFERROR(FILTER(Certificate!$B:$B, LOWER(Certificate!$A:$A)=LOWER(TRIM($V566)), (Certificate!$D:$D=""H"") + (Certificate!$D:$D=""HTO"")), """")"),"")</f>
        <v/>
      </c>
      <c r="AF566" s="7"/>
      <c r="AG566" s="7" t="str">
        <f t="shared" si="3"/>
        <v/>
      </c>
      <c r="AH566" s="8" t="str">
        <f ca="1">IFERROR(__xludf.DUMMYFUNCTION("IFERROR(FILTER(Certificate!$B:$B, LOWER(Certificate!$A:$A)=LOWER(TRIM($V566)), (Certificate!$D:$D=""TO"") + (Certificate!$D:$D=""HTO"")), """")"),"")</f>
        <v/>
      </c>
      <c r="AI566" s="7"/>
      <c r="AJ566" s="7" t="str">
        <f t="shared" si="4"/>
        <v/>
      </c>
      <c r="AK566" s="8" t="str">
        <f ca="1">IFERROR(__xludf.DUMMYFUNCTION("IFERROR(FILTER(Certificate!$B:$B, Certificate!$A:$A=TRIM($V566), Certificate!$D:$D=""D""), """")"),"")</f>
        <v/>
      </c>
      <c r="AL566" s="2"/>
    </row>
    <row r="567" spans="1:38" ht="13" x14ac:dyDescent="0.15">
      <c r="A567" s="2">
        <v>558</v>
      </c>
      <c r="B567" s="3">
        <v>45347</v>
      </c>
      <c r="D567" s="2" t="s">
        <v>2078</v>
      </c>
      <c r="E567" s="2" t="s">
        <v>771</v>
      </c>
      <c r="F567" s="2" t="s">
        <v>2084</v>
      </c>
      <c r="G567" s="2" t="s">
        <v>2085</v>
      </c>
      <c r="H567" s="2" t="s">
        <v>2086</v>
      </c>
      <c r="I567" s="2" t="s">
        <v>2087</v>
      </c>
      <c r="J567" s="2" t="s">
        <v>2082</v>
      </c>
      <c r="K567" s="2" t="s">
        <v>2083</v>
      </c>
      <c r="V567" s="4" t="str">
        <f t="shared" si="2"/>
        <v>Jonathan Sandham</v>
      </c>
      <c r="X567" s="5"/>
      <c r="Y567" s="5"/>
      <c r="Z567" s="2" t="str">
        <f>IFERROR(VLOOKUP(V567,#REF!, 8, FALSE), "No result")</f>
        <v>No result</v>
      </c>
      <c r="AA567" s="5" t="str">
        <f>IFERROR(VLOOKUP($V567,#REF!, 11, FALSE), "No result")</f>
        <v>No result</v>
      </c>
      <c r="AB567" s="5" t="str">
        <f>IFERROR(VLOOKUP($V567,#REF!, 16, FALSE), "No result")</f>
        <v>No result</v>
      </c>
      <c r="AC567" s="5"/>
      <c r="AD567" s="7" t="str">
        <f t="shared" si="5"/>
        <v/>
      </c>
      <c r="AE567" s="21" t="str">
        <f ca="1">IFERROR(__xludf.DUMMYFUNCTION("IFERROR(FILTER(Certificate!$B:$B, LOWER(Certificate!$A:$A)=LOWER(TRIM($V567)), (Certificate!$D:$D=""H"") + (Certificate!$D:$D=""HTO"")), """")"),"")</f>
        <v/>
      </c>
      <c r="AF567" s="7"/>
      <c r="AG567" s="7" t="str">
        <f t="shared" si="3"/>
        <v/>
      </c>
      <c r="AH567" s="8" t="str">
        <f ca="1">IFERROR(__xludf.DUMMYFUNCTION("IFERROR(FILTER(Certificate!$B:$B, LOWER(Certificate!$A:$A)=LOWER(TRIM($V567)), (Certificate!$D:$D=""TO"") + (Certificate!$D:$D=""HTO"")), """")"),"")</f>
        <v/>
      </c>
      <c r="AI567" s="7"/>
      <c r="AJ567" s="7" t="str">
        <f t="shared" si="4"/>
        <v/>
      </c>
      <c r="AK567" s="8" t="str">
        <f ca="1">IFERROR(__xludf.DUMMYFUNCTION("IFERROR(FILTER(Certificate!$B:$B, Certificate!$A:$A=TRIM($V567), Certificate!$D:$D=""D""), """")"),"")</f>
        <v/>
      </c>
      <c r="AL567" s="2"/>
    </row>
    <row r="568" spans="1:38" ht="13" x14ac:dyDescent="0.15">
      <c r="A568" s="2">
        <v>559</v>
      </c>
      <c r="B568" s="3">
        <v>45347</v>
      </c>
      <c r="D568" s="2" t="s">
        <v>2078</v>
      </c>
      <c r="E568" s="2" t="s">
        <v>771</v>
      </c>
      <c r="F568" s="2" t="s">
        <v>2088</v>
      </c>
      <c r="G568" s="2" t="s">
        <v>2089</v>
      </c>
      <c r="H568" s="2" t="s">
        <v>2090</v>
      </c>
      <c r="I568" s="2" t="s">
        <v>835</v>
      </c>
      <c r="J568" s="2" t="s">
        <v>2091</v>
      </c>
      <c r="K568" s="2" t="s">
        <v>2</v>
      </c>
      <c r="V568" s="4" t="str">
        <f t="shared" si="2"/>
        <v>Davide Caisutti</v>
      </c>
      <c r="X568" s="5"/>
      <c r="Z568" s="2" t="str">
        <f>IFERROR(VLOOKUP(V568,#REF!, 8, FALSE), "No result")</f>
        <v>No result</v>
      </c>
      <c r="AA568" s="5" t="str">
        <f>IFERROR(VLOOKUP($V568,#REF!, 11, FALSE), "No result")</f>
        <v>No result</v>
      </c>
      <c r="AB568" s="5" t="str">
        <f>IFERROR(VLOOKUP($V568,#REF!, 16, FALSE), "No result")</f>
        <v>No result</v>
      </c>
      <c r="AC568" s="5"/>
      <c r="AD568" s="7" t="str">
        <f t="shared" si="5"/>
        <v/>
      </c>
      <c r="AE568" s="21" t="str">
        <f ca="1">IFERROR(__xludf.DUMMYFUNCTION("IFERROR(FILTER(Certificate!$B:$B, LOWER(Certificate!$A:$A)=LOWER(TRIM($V568)), (Certificate!$D:$D=""H"") + (Certificate!$D:$D=""HTO"")), """")"),"2024-AT-C228")</f>
        <v>2024-AT-C228</v>
      </c>
      <c r="AF568" s="7"/>
      <c r="AG568" s="7" t="str">
        <f t="shared" si="3"/>
        <v/>
      </c>
      <c r="AH568" s="8" t="str">
        <f ca="1">IFERROR(__xludf.DUMMYFUNCTION("IFERROR(FILTER(Certificate!$B:$B, LOWER(Certificate!$A:$A)=LOWER(TRIM($V568)), (Certificate!$D:$D=""TO"") + (Certificate!$D:$D=""HTO"")), """")"),"")</f>
        <v/>
      </c>
      <c r="AI568" s="7"/>
      <c r="AJ568" s="7" t="str">
        <f t="shared" si="4"/>
        <v/>
      </c>
      <c r="AK568" s="8" t="str">
        <f ca="1">IFERROR(__xludf.DUMMYFUNCTION("IFERROR(FILTER(Certificate!$B:$B, Certificate!$A:$A=TRIM($V568), Certificate!$D:$D=""D""), """")"),"")</f>
        <v/>
      </c>
      <c r="AL568" s="2"/>
    </row>
    <row r="569" spans="1:38" ht="13" x14ac:dyDescent="0.15">
      <c r="A569" s="2">
        <v>560</v>
      </c>
      <c r="B569" s="3">
        <v>45347</v>
      </c>
      <c r="D569" s="2" t="s">
        <v>2078</v>
      </c>
      <c r="E569" s="2" t="s">
        <v>771</v>
      </c>
      <c r="F569" s="2" t="s">
        <v>2092</v>
      </c>
      <c r="G569" s="2" t="s">
        <v>2093</v>
      </c>
      <c r="H569" s="2" t="s">
        <v>2094</v>
      </c>
      <c r="I569" s="2" t="s">
        <v>835</v>
      </c>
      <c r="J569" s="2" t="s">
        <v>2095</v>
      </c>
      <c r="K569" s="2" t="s">
        <v>2</v>
      </c>
      <c r="V569" s="4" t="str">
        <f t="shared" si="2"/>
        <v>Enrico Plateo</v>
      </c>
      <c r="X569" s="5"/>
      <c r="Y569" s="5"/>
      <c r="Z569" s="2" t="str">
        <f>IFERROR(VLOOKUP(V569,#REF!, 8, FALSE), "No result")</f>
        <v>No result</v>
      </c>
      <c r="AA569" s="5" t="str">
        <f>IFERROR(VLOOKUP($V569,#REF!, 11, FALSE), "No result")</f>
        <v>No result</v>
      </c>
      <c r="AB569" s="5" t="str">
        <f>IFERROR(VLOOKUP($V569,#REF!, 16, FALSE), "No result")</f>
        <v>No result</v>
      </c>
      <c r="AC569" s="5"/>
      <c r="AD569" s="7" t="str">
        <f t="shared" si="5"/>
        <v/>
      </c>
      <c r="AE569" s="21" t="str">
        <f ca="1">IFERROR(__xludf.DUMMYFUNCTION("IFERROR(FILTER(Certificate!$B:$B, LOWER(Certificate!$A:$A)=LOWER(TRIM($V569)), (Certificate!$D:$D=""H"") + (Certificate!$D:$D=""HTO"")), """")"),"2024-AT-C288")</f>
        <v>2024-AT-C288</v>
      </c>
      <c r="AF569" s="7"/>
      <c r="AG569" s="7" t="str">
        <f t="shared" si="3"/>
        <v/>
      </c>
      <c r="AH569" s="8" t="str">
        <f ca="1">IFERROR(__xludf.DUMMYFUNCTION("IFERROR(FILTER(Certificate!$B:$B, LOWER(Certificate!$A:$A)=LOWER(TRIM($V569)), (Certificate!$D:$D=""TO"") + (Certificate!$D:$D=""HTO"")), """")"),"")</f>
        <v/>
      </c>
      <c r="AI569" s="7"/>
      <c r="AJ569" s="7" t="str">
        <f t="shared" si="4"/>
        <v/>
      </c>
      <c r="AK569" s="8" t="str">
        <f ca="1">IFERROR(__xludf.DUMMYFUNCTION("IFERROR(FILTER(Certificate!$B:$B, Certificate!$A:$A=TRIM($V569), Certificate!$D:$D=""D""), """")"),"")</f>
        <v/>
      </c>
      <c r="AL569" s="2"/>
    </row>
    <row r="570" spans="1:38" ht="13" x14ac:dyDescent="0.15">
      <c r="A570" s="2">
        <v>561</v>
      </c>
      <c r="B570" s="3">
        <v>45347</v>
      </c>
      <c r="D570" s="2" t="s">
        <v>2078</v>
      </c>
      <c r="E570" s="2" t="s">
        <v>771</v>
      </c>
      <c r="F570" s="2" t="s">
        <v>2096</v>
      </c>
      <c r="G570" s="2" t="s">
        <v>2097</v>
      </c>
      <c r="H570" s="2" t="s">
        <v>2098</v>
      </c>
      <c r="I570" s="2" t="s">
        <v>835</v>
      </c>
      <c r="J570" s="2" t="s">
        <v>2099</v>
      </c>
      <c r="K570" s="2" t="s">
        <v>2</v>
      </c>
      <c r="V570" s="4" t="str">
        <f t="shared" si="2"/>
        <v>Filippo Caporale</v>
      </c>
      <c r="X570" s="5"/>
      <c r="Y570" s="5"/>
      <c r="Z570" s="2" t="str">
        <f>IFERROR(VLOOKUP(V570,#REF!, 8, FALSE), "No result")</f>
        <v>No result</v>
      </c>
      <c r="AA570" s="5" t="str">
        <f>IFERROR(VLOOKUP($V570,#REF!, 11, FALSE), "No result")</f>
        <v>No result</v>
      </c>
      <c r="AB570" s="5" t="str">
        <f>IFERROR(VLOOKUP($V570,#REF!, 16, FALSE), "No result")</f>
        <v>No result</v>
      </c>
      <c r="AC570" s="5"/>
      <c r="AD570" s="7" t="str">
        <f t="shared" si="5"/>
        <v/>
      </c>
      <c r="AE570" s="21" t="str">
        <f ca="1">IFERROR(__xludf.DUMMYFUNCTION("IFERROR(FILTER(Certificate!$B:$B, LOWER(Certificate!$A:$A)=LOWER(TRIM($V570)), (Certificate!$D:$D=""H"") + (Certificate!$D:$D=""HTO"")), """")"),"")</f>
        <v/>
      </c>
      <c r="AF570" s="7"/>
      <c r="AG570" s="7" t="str">
        <f t="shared" si="3"/>
        <v/>
      </c>
      <c r="AH570" s="8" t="str">
        <f ca="1">IFERROR(__xludf.DUMMYFUNCTION("IFERROR(FILTER(Certificate!$B:$B, LOWER(Certificate!$A:$A)=LOWER(TRIM($V570)), (Certificate!$D:$D=""TO"") + (Certificate!$D:$D=""HTO"")), """")"),"2024-AT-C289")</f>
        <v>2024-AT-C289</v>
      </c>
      <c r="AI570" s="7"/>
      <c r="AJ570" s="7" t="str">
        <f t="shared" si="4"/>
        <v/>
      </c>
      <c r="AK570" s="8" t="str">
        <f ca="1">IFERROR(__xludf.DUMMYFUNCTION("IFERROR(FILTER(Certificate!$B:$B, Certificate!$A:$A=TRIM($V570), Certificate!$D:$D=""D""), """")"),"")</f>
        <v/>
      </c>
      <c r="AL570" s="2"/>
    </row>
    <row r="571" spans="1:38" ht="13" x14ac:dyDescent="0.15">
      <c r="A571" s="2">
        <v>562</v>
      </c>
      <c r="B571" s="3">
        <v>45347</v>
      </c>
      <c r="D571" s="2" t="s">
        <v>2078</v>
      </c>
      <c r="E571" s="2" t="s">
        <v>771</v>
      </c>
      <c r="F571" s="2" t="s">
        <v>2100</v>
      </c>
      <c r="G571" s="2" t="s">
        <v>2101</v>
      </c>
      <c r="H571" s="2" t="s">
        <v>2102</v>
      </c>
      <c r="I571" s="2" t="s">
        <v>835</v>
      </c>
      <c r="J571" s="2" t="s">
        <v>2099</v>
      </c>
      <c r="K571" s="2" t="s">
        <v>2</v>
      </c>
      <c r="V571" s="4" t="str">
        <f t="shared" si="2"/>
        <v>Carlo Fiandesio Vallante</v>
      </c>
      <c r="X571" s="5"/>
      <c r="Y571" s="5"/>
      <c r="Z571" s="2" t="str">
        <f>IFERROR(VLOOKUP(V571,#REF!, 8, FALSE), "No result")</f>
        <v>No result</v>
      </c>
      <c r="AA571" s="5" t="str">
        <f>IFERROR(VLOOKUP($V571,#REF!, 11, FALSE), "No result")</f>
        <v>No result</v>
      </c>
      <c r="AB571" s="5" t="str">
        <f>IFERROR(VLOOKUP($V571,#REF!, 16, FALSE), "No result")</f>
        <v>No result</v>
      </c>
      <c r="AC571" s="5"/>
      <c r="AD571" s="7" t="str">
        <f t="shared" si="5"/>
        <v/>
      </c>
      <c r="AE571" s="21" t="str">
        <f ca="1">IFERROR(__xludf.DUMMYFUNCTION("IFERROR(FILTER(Certificate!$B:$B, LOWER(Certificate!$A:$A)=LOWER(TRIM($V571)), (Certificate!$D:$D=""H"") + (Certificate!$D:$D=""HTO"")), """")"),"")</f>
        <v/>
      </c>
      <c r="AF571" s="7"/>
      <c r="AG571" s="7" t="str">
        <f t="shared" si="3"/>
        <v/>
      </c>
      <c r="AH571" s="8" t="str">
        <f ca="1">IFERROR(__xludf.DUMMYFUNCTION("IFERROR(FILTER(Certificate!$B:$B, LOWER(Certificate!$A:$A)=LOWER(TRIM($V571)), (Certificate!$D:$D=""TO"") + (Certificate!$D:$D=""HTO"")), """")"),"2024-AT-C290")</f>
        <v>2024-AT-C290</v>
      </c>
      <c r="AI571" s="7"/>
      <c r="AJ571" s="7" t="str">
        <f t="shared" si="4"/>
        <v/>
      </c>
      <c r="AK571" s="8" t="str">
        <f ca="1">IFERROR(__xludf.DUMMYFUNCTION("IFERROR(FILTER(Certificate!$B:$B, Certificate!$A:$A=TRIM($V571), Certificate!$D:$D=""D""), """")"),"")</f>
        <v/>
      </c>
      <c r="AL571" s="2"/>
    </row>
    <row r="572" spans="1:38" ht="13" x14ac:dyDescent="0.15">
      <c r="A572" s="2">
        <v>563</v>
      </c>
      <c r="B572" s="3">
        <v>45347</v>
      </c>
      <c r="D572" s="2" t="s">
        <v>2078</v>
      </c>
      <c r="E572" s="2" t="s">
        <v>771</v>
      </c>
      <c r="F572" s="2" t="s">
        <v>2103</v>
      </c>
      <c r="G572" s="2" t="s">
        <v>2104</v>
      </c>
      <c r="H572" s="2" t="s">
        <v>2105</v>
      </c>
      <c r="I572" s="2" t="s">
        <v>2106</v>
      </c>
      <c r="J572" s="2" t="s">
        <v>2107</v>
      </c>
      <c r="K572" s="2" t="s">
        <v>2</v>
      </c>
      <c r="V572" s="4" t="str">
        <f t="shared" si="2"/>
        <v>Sabina Mazzi</v>
      </c>
      <c r="X572" s="5"/>
      <c r="Y572" s="5"/>
      <c r="Z572" s="2" t="str">
        <f>IFERROR(VLOOKUP(V572,#REF!, 8, FALSE), "No result")</f>
        <v>No result</v>
      </c>
      <c r="AA572" s="5" t="str">
        <f>IFERROR(VLOOKUP($V572,#REF!, 11, FALSE), "No result")</f>
        <v>No result</v>
      </c>
      <c r="AB572" s="5" t="str">
        <f>IFERROR(VLOOKUP($V572,#REF!, 16, FALSE), "No result")</f>
        <v>No result</v>
      </c>
      <c r="AC572" s="5"/>
      <c r="AD572" s="7" t="str">
        <f t="shared" si="5"/>
        <v/>
      </c>
      <c r="AE572" s="21" t="str">
        <f ca="1">IFERROR(__xludf.DUMMYFUNCTION("IFERROR(FILTER(Certificate!$B:$B, LOWER(Certificate!$A:$A)=LOWER(TRIM($V572)), (Certificate!$D:$D=""H"") + (Certificate!$D:$D=""HTO"")), """")"),"2024-AT-C295")</f>
        <v>2024-AT-C295</v>
      </c>
      <c r="AF572" s="7"/>
      <c r="AG572" s="7" t="str">
        <f t="shared" si="3"/>
        <v/>
      </c>
      <c r="AH572" s="8" t="str">
        <f ca="1">IFERROR(__xludf.DUMMYFUNCTION("IFERROR(FILTER(Certificate!$B:$B, LOWER(Certificate!$A:$A)=LOWER(TRIM($V572)), (Certificate!$D:$D=""TO"") + (Certificate!$D:$D=""HTO"")), """")"),"")</f>
        <v/>
      </c>
      <c r="AI572" s="7"/>
      <c r="AJ572" s="7" t="str">
        <f t="shared" si="4"/>
        <v/>
      </c>
      <c r="AK572" s="8" t="str">
        <f ca="1">IFERROR(__xludf.DUMMYFUNCTION("IFERROR(FILTER(Certificate!$B:$B, Certificate!$A:$A=TRIM($V572), Certificate!$D:$D=""D""), """")"),"")</f>
        <v/>
      </c>
      <c r="AL572" s="2"/>
    </row>
    <row r="573" spans="1:38" ht="13" x14ac:dyDescent="0.15">
      <c r="A573" s="2">
        <v>564</v>
      </c>
      <c r="B573" s="3">
        <v>45347</v>
      </c>
      <c r="D573" s="2" t="s">
        <v>2078</v>
      </c>
      <c r="E573" s="2" t="s">
        <v>771</v>
      </c>
      <c r="F573" s="2" t="s">
        <v>929</v>
      </c>
      <c r="G573" s="2" t="s">
        <v>2108</v>
      </c>
      <c r="H573" s="2" t="s">
        <v>2109</v>
      </c>
      <c r="I573" s="2" t="s">
        <v>835</v>
      </c>
      <c r="J573" s="2" t="s">
        <v>2099</v>
      </c>
      <c r="K573" s="2" t="s">
        <v>2</v>
      </c>
      <c r="V573" s="4" t="str">
        <f t="shared" si="2"/>
        <v>Viviana Cortesi</v>
      </c>
      <c r="X573" s="5"/>
      <c r="Y573" s="5"/>
      <c r="Z573" s="2" t="str">
        <f>IFERROR(VLOOKUP(V573,#REF!, 8, FALSE), "No result")</f>
        <v>No result</v>
      </c>
      <c r="AA573" s="5" t="str">
        <f>IFERROR(VLOOKUP($V573,#REF!, 11, FALSE), "No result")</f>
        <v>No result</v>
      </c>
      <c r="AB573" s="5" t="str">
        <f>IFERROR(VLOOKUP($V573,#REF!, 16, FALSE), "No result")</f>
        <v>No result</v>
      </c>
      <c r="AC573" s="5"/>
      <c r="AD573" s="7" t="str">
        <f t="shared" si="5"/>
        <v/>
      </c>
      <c r="AE573" s="21" t="str">
        <f ca="1">IFERROR(__xludf.DUMMYFUNCTION("IFERROR(FILTER(Certificate!$B:$B, LOWER(Certificate!$A:$A)=LOWER(TRIM($V573)), (Certificate!$D:$D=""H"") + (Certificate!$D:$D=""HTO"")), """")"),"")</f>
        <v/>
      </c>
      <c r="AF573" s="7"/>
      <c r="AG573" s="7" t="str">
        <f t="shared" si="3"/>
        <v/>
      </c>
      <c r="AH573" s="8" t="str">
        <f ca="1">IFERROR(__xludf.DUMMYFUNCTION("IFERROR(FILTER(Certificate!$B:$B, LOWER(Certificate!$A:$A)=LOWER(TRIM($V573)), (Certificate!$D:$D=""TO"") + (Certificate!$D:$D=""HTO"")), """")"),"")</f>
        <v/>
      </c>
      <c r="AI573" s="7"/>
      <c r="AJ573" s="7" t="str">
        <f t="shared" si="4"/>
        <v/>
      </c>
      <c r="AK573" s="8" t="str">
        <f ca="1">IFERROR(__xludf.DUMMYFUNCTION("IFERROR(FILTER(Certificate!$B:$B, Certificate!$A:$A=TRIM($V573), Certificate!$D:$D=""D""), """")"),"")</f>
        <v/>
      </c>
      <c r="AL573" s="2"/>
    </row>
    <row r="574" spans="1:38" ht="13" x14ac:dyDescent="0.15">
      <c r="A574" s="2">
        <v>565</v>
      </c>
      <c r="B574" s="3">
        <v>45347</v>
      </c>
      <c r="D574" s="2" t="s">
        <v>2078</v>
      </c>
      <c r="E574" s="2" t="s">
        <v>771</v>
      </c>
      <c r="F574" s="2" t="s">
        <v>2110</v>
      </c>
      <c r="G574" s="2" t="s">
        <v>2111</v>
      </c>
      <c r="H574" s="2" t="s">
        <v>2112</v>
      </c>
      <c r="I574" s="2" t="s">
        <v>2113</v>
      </c>
      <c r="J574" s="2" t="s">
        <v>2114</v>
      </c>
      <c r="K574" s="2" t="s">
        <v>2</v>
      </c>
      <c r="V574" s="4" t="str">
        <f t="shared" si="2"/>
        <v>Cecilia Torlai</v>
      </c>
      <c r="X574" s="5"/>
      <c r="Z574" s="2" t="str">
        <f>IFERROR(VLOOKUP(V574,#REF!, 8, FALSE), "No result")</f>
        <v>No result</v>
      </c>
      <c r="AA574" s="5" t="str">
        <f>IFERROR(VLOOKUP($V574,#REF!, 11, FALSE), "No result")</f>
        <v>No result</v>
      </c>
      <c r="AB574" s="5" t="str">
        <f>IFERROR(VLOOKUP($V574,#REF!, 16, FALSE), "No result")</f>
        <v>No result</v>
      </c>
      <c r="AC574" s="5"/>
      <c r="AD574" s="7" t="str">
        <f t="shared" si="5"/>
        <v/>
      </c>
      <c r="AE574" s="21" t="str">
        <f ca="1">IFERROR(__xludf.DUMMYFUNCTION("IFERROR(FILTER(Certificate!$B:$B, LOWER(Certificate!$A:$A)=LOWER(TRIM($V574)), (Certificate!$D:$D=""H"") + (Certificate!$D:$D=""HTO"")), """")"),"2024-AT-C264")</f>
        <v>2024-AT-C264</v>
      </c>
      <c r="AF574" s="7"/>
      <c r="AG574" s="7" t="str">
        <f t="shared" si="3"/>
        <v/>
      </c>
      <c r="AH574" s="8" t="str">
        <f ca="1">IFERROR(__xludf.DUMMYFUNCTION("IFERROR(FILTER(Certificate!$B:$B, LOWER(Certificate!$A:$A)=LOWER(TRIM($V574)), (Certificate!$D:$D=""TO"") + (Certificate!$D:$D=""HTO"")), """")"),"2024-AT-C320")</f>
        <v>2024-AT-C320</v>
      </c>
      <c r="AI574" s="7"/>
      <c r="AJ574" s="7" t="str">
        <f t="shared" si="4"/>
        <v/>
      </c>
      <c r="AK574" s="8" t="str">
        <f ca="1">IFERROR(__xludf.DUMMYFUNCTION("IFERROR(FILTER(Certificate!$B:$B, Certificate!$A:$A=TRIM($V574), Certificate!$D:$D=""D""), """")"),"")</f>
        <v/>
      </c>
      <c r="AL574" s="2"/>
    </row>
    <row r="575" spans="1:38" ht="13" x14ac:dyDescent="0.15">
      <c r="A575" s="2">
        <v>566</v>
      </c>
      <c r="B575" s="3">
        <v>45347</v>
      </c>
      <c r="D575" s="2" t="s">
        <v>2078</v>
      </c>
      <c r="E575" s="2" t="s">
        <v>771</v>
      </c>
      <c r="F575" s="2" t="s">
        <v>2115</v>
      </c>
      <c r="G575" s="2" t="s">
        <v>2116</v>
      </c>
      <c r="H575" s="2" t="s">
        <v>2117</v>
      </c>
      <c r="I575" s="2" t="s">
        <v>2118</v>
      </c>
      <c r="J575" s="2" t="s">
        <v>2119</v>
      </c>
      <c r="K575" s="2" t="s">
        <v>2</v>
      </c>
      <c r="V575" s="4" t="str">
        <f t="shared" si="2"/>
        <v>Giorgio Caire di Lauzet</v>
      </c>
      <c r="X575" s="5"/>
      <c r="Z575" s="2" t="str">
        <f>IFERROR(VLOOKUP(V575,#REF!, 8, FALSE), "No result")</f>
        <v>No result</v>
      </c>
      <c r="AA575" s="5" t="str">
        <f>IFERROR(VLOOKUP($V575,#REF!, 11, FALSE), "No result")</f>
        <v>No result</v>
      </c>
      <c r="AB575" s="5" t="str">
        <f>IFERROR(VLOOKUP($V575,#REF!, 16, FALSE), "No result")</f>
        <v>No result</v>
      </c>
      <c r="AC575" s="5"/>
      <c r="AD575" s="7" t="str">
        <f t="shared" si="5"/>
        <v/>
      </c>
      <c r="AE575" s="21" t="str">
        <f ca="1">IFERROR(__xludf.DUMMYFUNCTION("IFERROR(FILTER(Certificate!$B:$B, LOWER(Certificate!$A:$A)=LOWER(TRIM($V575)), (Certificate!$D:$D=""H"") + (Certificate!$D:$D=""HTO"")), """")"),"2024-AT-C233")</f>
        <v>2024-AT-C233</v>
      </c>
      <c r="AF575" s="7"/>
      <c r="AG575" s="7" t="str">
        <f t="shared" si="3"/>
        <v/>
      </c>
      <c r="AH575" s="8" t="str">
        <f ca="1">IFERROR(__xludf.DUMMYFUNCTION("IFERROR(FILTER(Certificate!$B:$B, LOWER(Certificate!$A:$A)=LOWER(TRIM($V575)), (Certificate!$D:$D=""TO"") + (Certificate!$D:$D=""HTO"")), """")"),"2024-AT-C273")</f>
        <v>2024-AT-C273</v>
      </c>
      <c r="AI575" s="7"/>
      <c r="AJ575" s="7" t="str">
        <f t="shared" si="4"/>
        <v/>
      </c>
      <c r="AK575" s="8" t="str">
        <f ca="1">IFERROR(__xludf.DUMMYFUNCTION("IFERROR(FILTER(Certificate!$B:$B, Certificate!$A:$A=TRIM($V575), Certificate!$D:$D=""D""), """")"),"")</f>
        <v/>
      </c>
      <c r="AL575" s="2"/>
    </row>
    <row r="576" spans="1:38" ht="13" x14ac:dyDescent="0.15">
      <c r="A576" s="2">
        <v>567</v>
      </c>
      <c r="B576" s="3">
        <v>45347</v>
      </c>
      <c r="D576" s="2" t="s">
        <v>2078</v>
      </c>
      <c r="E576" s="2" t="s">
        <v>771</v>
      </c>
      <c r="F576" s="2" t="s">
        <v>2120</v>
      </c>
      <c r="G576" s="2" t="s">
        <v>2121</v>
      </c>
      <c r="H576" s="2" t="s">
        <v>2122</v>
      </c>
      <c r="I576" s="2" t="s">
        <v>835</v>
      </c>
      <c r="J576" s="2" t="s">
        <v>2123</v>
      </c>
      <c r="K576" s="2" t="s">
        <v>2</v>
      </c>
      <c r="V576" s="4" t="str">
        <f t="shared" si="2"/>
        <v>Serena Quadri</v>
      </c>
      <c r="X576" s="5"/>
      <c r="Y576" s="5"/>
      <c r="Z576" s="2" t="str">
        <f>IFERROR(VLOOKUP(V576,#REF!, 8, FALSE), "No result")</f>
        <v>No result</v>
      </c>
      <c r="AA576" s="5" t="str">
        <f>IFERROR(VLOOKUP($V576,#REF!, 11, FALSE), "No result")</f>
        <v>No result</v>
      </c>
      <c r="AB576" s="5" t="str">
        <f>IFERROR(VLOOKUP($V576,#REF!, 16, FALSE), "No result")</f>
        <v>No result</v>
      </c>
      <c r="AC576" s="5"/>
      <c r="AD576" s="7" t="str">
        <f t="shared" si="5"/>
        <v/>
      </c>
      <c r="AE576" s="21" t="str">
        <f ca="1">IFERROR(__xludf.DUMMYFUNCTION("IFERROR(FILTER(Certificate!$B:$B, LOWER(Certificate!$A:$A)=LOWER(TRIM($V576)), (Certificate!$D:$D=""H"") + (Certificate!$D:$D=""HTO"")), """")"),"2024-AT-C247")</f>
        <v>2024-AT-C247</v>
      </c>
      <c r="AF576" s="7"/>
      <c r="AG576" s="7" t="str">
        <f t="shared" si="3"/>
        <v/>
      </c>
      <c r="AH576" s="8" t="str">
        <f ca="1">IFERROR(__xludf.DUMMYFUNCTION("IFERROR(FILTER(Certificate!$B:$B, LOWER(Certificate!$A:$A)=LOWER(TRIM($V576)), (Certificate!$D:$D=""TO"") + (Certificate!$D:$D=""HTO"")), """")"),"")</f>
        <v/>
      </c>
      <c r="AI576" s="7"/>
      <c r="AJ576" s="7" t="str">
        <f t="shared" si="4"/>
        <v/>
      </c>
      <c r="AK576" s="8" t="str">
        <f ca="1">IFERROR(__xludf.DUMMYFUNCTION("IFERROR(FILTER(Certificate!$B:$B, Certificate!$A:$A=TRIM($V576), Certificate!$D:$D=""D""), """")"),"")</f>
        <v/>
      </c>
      <c r="AL576" s="2"/>
    </row>
    <row r="577" spans="1:38" ht="13" x14ac:dyDescent="0.15">
      <c r="A577" s="2">
        <v>568</v>
      </c>
      <c r="B577" s="3">
        <v>45347</v>
      </c>
      <c r="D577" s="2" t="s">
        <v>2078</v>
      </c>
      <c r="E577" s="2" t="s">
        <v>771</v>
      </c>
      <c r="F577" s="2" t="s">
        <v>2124</v>
      </c>
      <c r="G577" s="2" t="s">
        <v>2125</v>
      </c>
      <c r="H577" s="2" t="s">
        <v>2126</v>
      </c>
      <c r="I577" s="2" t="s">
        <v>2127</v>
      </c>
      <c r="J577" s="2" t="s">
        <v>2128</v>
      </c>
      <c r="K577" s="2" t="s">
        <v>2129</v>
      </c>
      <c r="V577" s="4" t="str">
        <f t="shared" si="2"/>
        <v>SASA DURDEVIC</v>
      </c>
      <c r="X577" s="5"/>
      <c r="Y577" s="5"/>
      <c r="Z577" s="2" t="str">
        <f>IFERROR(VLOOKUP(V577,#REF!, 8, FALSE), "No result")</f>
        <v>No result</v>
      </c>
      <c r="AA577" s="5" t="str">
        <f>IFERROR(VLOOKUP($V577,#REF!, 11, FALSE), "No result")</f>
        <v>No result</v>
      </c>
      <c r="AB577" s="5" t="str">
        <f>IFERROR(VLOOKUP($V577,#REF!, 16, FALSE), "No result")</f>
        <v>No result</v>
      </c>
      <c r="AC577" s="5"/>
      <c r="AD577" s="7" t="str">
        <f t="shared" si="5"/>
        <v/>
      </c>
      <c r="AE577" s="21" t="str">
        <f ca="1">IFERROR(__xludf.DUMMYFUNCTION("IFERROR(FILTER(Certificate!$B:$B, LOWER(Certificate!$A:$A)=LOWER(TRIM($V577)), (Certificate!$D:$D=""H"") + (Certificate!$D:$D=""HTO"")), """")"),"")</f>
        <v/>
      </c>
      <c r="AF577" s="7"/>
      <c r="AG577" s="7" t="str">
        <f t="shared" si="3"/>
        <v/>
      </c>
      <c r="AH577" s="8" t="str">
        <f ca="1">IFERROR(__xludf.DUMMYFUNCTION("IFERROR(FILTER(Certificate!$B:$B, LOWER(Certificate!$A:$A)=LOWER(TRIM($V577)), (Certificate!$D:$D=""TO"") + (Certificate!$D:$D=""HTO"")), """")"),"")</f>
        <v/>
      </c>
      <c r="AI577" s="7"/>
      <c r="AJ577" s="7" t="str">
        <f t="shared" si="4"/>
        <v/>
      </c>
      <c r="AK577" s="8" t="str">
        <f ca="1">IFERROR(__xludf.DUMMYFUNCTION("IFERROR(FILTER(Certificate!$B:$B, Certificate!$A:$A=TRIM($V577), Certificate!$D:$D=""D""), """")"),"")</f>
        <v/>
      </c>
      <c r="AL577" s="2"/>
    </row>
    <row r="578" spans="1:38" ht="13" x14ac:dyDescent="0.15">
      <c r="A578" s="2">
        <v>569</v>
      </c>
      <c r="B578" s="3">
        <v>45347</v>
      </c>
      <c r="D578" s="2" t="s">
        <v>2078</v>
      </c>
      <c r="E578" s="2" t="s">
        <v>771</v>
      </c>
      <c r="F578" s="2" t="s">
        <v>2130</v>
      </c>
      <c r="G578" s="2" t="s">
        <v>2131</v>
      </c>
      <c r="H578" s="2" t="s">
        <v>2132</v>
      </c>
      <c r="I578" s="2" t="s">
        <v>2133</v>
      </c>
      <c r="J578" s="2" t="s">
        <v>2119</v>
      </c>
      <c r="K578" s="2" t="s">
        <v>2</v>
      </c>
      <c r="V578" s="4" t="str">
        <f t="shared" si="2"/>
        <v>WALTER NESTICO</v>
      </c>
      <c r="X578" s="5"/>
      <c r="Y578" s="5"/>
      <c r="Z578" s="2" t="str">
        <f>IFERROR(VLOOKUP(V578,#REF!, 8, FALSE), "No result")</f>
        <v>No result</v>
      </c>
      <c r="AA578" s="5" t="str">
        <f>IFERROR(VLOOKUP($V578,#REF!, 11, FALSE), "No result")</f>
        <v>No result</v>
      </c>
      <c r="AB578" s="5" t="str">
        <f>IFERROR(VLOOKUP($V578,#REF!, 16, FALSE), "No result")</f>
        <v>No result</v>
      </c>
      <c r="AC578" s="5"/>
      <c r="AD578" s="7" t="str">
        <f t="shared" si="5"/>
        <v/>
      </c>
      <c r="AE578" s="21" t="str">
        <f ca="1">IFERROR(__xludf.DUMMYFUNCTION("IFERROR(FILTER(Certificate!$B:$B, LOWER(Certificate!$A:$A)=LOWER(TRIM($V578)), (Certificate!$D:$D=""H"") + (Certificate!$D:$D=""HTO"")), """")"),"")</f>
        <v/>
      </c>
      <c r="AF578" s="7"/>
      <c r="AG578" s="7" t="str">
        <f t="shared" si="3"/>
        <v/>
      </c>
      <c r="AH578" s="8" t="str">
        <f ca="1">IFERROR(__xludf.DUMMYFUNCTION("IFERROR(FILTER(Certificate!$B:$B, LOWER(Certificate!$A:$A)=LOWER(TRIM($V578)), (Certificate!$D:$D=""TO"") + (Certificate!$D:$D=""HTO"")), """")"),"")</f>
        <v/>
      </c>
      <c r="AI578" s="7"/>
      <c r="AJ578" s="7" t="str">
        <f t="shared" si="4"/>
        <v/>
      </c>
      <c r="AK578" s="8" t="str">
        <f ca="1">IFERROR(__xludf.DUMMYFUNCTION("IFERROR(FILTER(Certificate!$B:$B, Certificate!$A:$A=TRIM($V578), Certificate!$D:$D=""D""), """")"),"")</f>
        <v/>
      </c>
      <c r="AL578" s="2"/>
    </row>
    <row r="579" spans="1:38" ht="13" x14ac:dyDescent="0.15">
      <c r="A579" s="2">
        <v>570</v>
      </c>
      <c r="B579" s="3">
        <v>45347</v>
      </c>
      <c r="D579" s="2" t="s">
        <v>2078</v>
      </c>
      <c r="E579" s="2" t="s">
        <v>771</v>
      </c>
      <c r="F579" s="2" t="s">
        <v>2134</v>
      </c>
      <c r="G579" s="2" t="s">
        <v>2135</v>
      </c>
      <c r="H579" s="2" t="s">
        <v>2136</v>
      </c>
      <c r="I579" s="2" t="s">
        <v>835</v>
      </c>
      <c r="J579" s="2" t="s">
        <v>2119</v>
      </c>
      <c r="K579" s="2" t="s">
        <v>2</v>
      </c>
      <c r="V579" s="4" t="str">
        <f t="shared" si="2"/>
        <v>Valentina Favale</v>
      </c>
      <c r="X579" s="5"/>
      <c r="Y579" s="5"/>
      <c r="Z579" s="2" t="str">
        <f>IFERROR(VLOOKUP(V579,#REF!, 8, FALSE), "No result")</f>
        <v>No result</v>
      </c>
      <c r="AA579" s="5" t="str">
        <f>IFERROR(VLOOKUP($V579,#REF!, 11, FALSE), "No result")</f>
        <v>No result</v>
      </c>
      <c r="AB579" s="5" t="str">
        <f>IFERROR(VLOOKUP($V579,#REF!, 16, FALSE), "No result")</f>
        <v>No result</v>
      </c>
      <c r="AC579" s="5"/>
      <c r="AD579" s="7" t="str">
        <f t="shared" si="5"/>
        <v/>
      </c>
      <c r="AE579" s="21" t="str">
        <f ca="1">IFERROR(__xludf.DUMMYFUNCTION("IFERROR(FILTER(Certificate!$B:$B, LOWER(Certificate!$A:$A)=LOWER(TRIM($V579)), (Certificate!$D:$D=""H"") + (Certificate!$D:$D=""HTO"")), """")"),"")</f>
        <v/>
      </c>
      <c r="AF579" s="7"/>
      <c r="AG579" s="7" t="str">
        <f t="shared" si="3"/>
        <v/>
      </c>
      <c r="AH579" s="8" t="str">
        <f ca="1">IFERROR(__xludf.DUMMYFUNCTION("IFERROR(FILTER(Certificate!$B:$B, LOWER(Certificate!$A:$A)=LOWER(TRIM($V579)), (Certificate!$D:$D=""TO"") + (Certificate!$D:$D=""HTO"")), """")"),"2024-AT-C306")</f>
        <v>2024-AT-C306</v>
      </c>
      <c r="AI579" s="7"/>
      <c r="AJ579" s="7" t="str">
        <f t="shared" si="4"/>
        <v/>
      </c>
      <c r="AK579" s="8" t="str">
        <f ca="1">IFERROR(__xludf.DUMMYFUNCTION("IFERROR(FILTER(Certificate!$B:$B, Certificate!$A:$A=TRIM($V579), Certificate!$D:$D=""D""), """")"),"")</f>
        <v/>
      </c>
      <c r="AL579" s="2"/>
    </row>
    <row r="580" spans="1:38" ht="13" x14ac:dyDescent="0.15">
      <c r="A580" s="2">
        <v>571</v>
      </c>
      <c r="B580" s="3">
        <v>45347</v>
      </c>
      <c r="D580" s="2" t="s">
        <v>2078</v>
      </c>
      <c r="E580" s="2" t="s">
        <v>771</v>
      </c>
      <c r="F580" s="2" t="s">
        <v>2137</v>
      </c>
      <c r="G580" s="2" t="s">
        <v>2138</v>
      </c>
      <c r="H580" s="2" t="s">
        <v>2139</v>
      </c>
      <c r="I580" s="2" t="s">
        <v>2140</v>
      </c>
      <c r="J580" s="2" t="s">
        <v>2119</v>
      </c>
      <c r="K580" s="2" t="s">
        <v>2</v>
      </c>
      <c r="V580" s="4" t="str">
        <f t="shared" si="2"/>
        <v>Elisa Lattuada</v>
      </c>
      <c r="X580" s="5"/>
      <c r="Y580" s="5"/>
      <c r="Z580" s="2" t="str">
        <f>IFERROR(VLOOKUP(V580,#REF!, 8, FALSE), "No result")</f>
        <v>No result</v>
      </c>
      <c r="AA580" s="5" t="str">
        <f>IFERROR(VLOOKUP($V580,#REF!, 11, FALSE), "No result")</f>
        <v>No result</v>
      </c>
      <c r="AB580" s="5" t="str">
        <f>IFERROR(VLOOKUP($V580,#REF!, 16, FALSE), "No result")</f>
        <v>No result</v>
      </c>
      <c r="AC580" s="5"/>
      <c r="AD580" s="7" t="str">
        <f t="shared" si="5"/>
        <v/>
      </c>
      <c r="AE580" s="21" t="str">
        <f ca="1">IFERROR(__xludf.DUMMYFUNCTION("IFERROR(FILTER(Certificate!$B:$B, LOWER(Certificate!$A:$A)=LOWER(TRIM($V580)), (Certificate!$D:$D=""H"") + (Certificate!$D:$D=""HTO"")), """")"),"2024-AT-C285")</f>
        <v>2024-AT-C285</v>
      </c>
      <c r="AF580" s="7"/>
      <c r="AG580" s="7" t="str">
        <f t="shared" si="3"/>
        <v/>
      </c>
      <c r="AH580" s="8" t="str">
        <f ca="1">IFERROR(__xludf.DUMMYFUNCTION("IFERROR(FILTER(Certificate!$B:$B, LOWER(Certificate!$A:$A)=LOWER(TRIM($V580)), (Certificate!$D:$D=""TO"") + (Certificate!$D:$D=""HTO"")), """")"),"")</f>
        <v/>
      </c>
      <c r="AI580" s="7"/>
      <c r="AJ580" s="7" t="str">
        <f t="shared" si="4"/>
        <v/>
      </c>
      <c r="AK580" s="8" t="str">
        <f ca="1">IFERROR(__xludf.DUMMYFUNCTION("IFERROR(FILTER(Certificate!$B:$B, Certificate!$A:$A=TRIM($V580), Certificate!$D:$D=""D""), """")"),"")</f>
        <v/>
      </c>
      <c r="AL580" s="2"/>
    </row>
    <row r="581" spans="1:38" ht="13" x14ac:dyDescent="0.15">
      <c r="A581" s="2">
        <v>572</v>
      </c>
      <c r="B581" s="3">
        <v>45347</v>
      </c>
      <c r="D581" s="2" t="s">
        <v>2078</v>
      </c>
      <c r="E581" s="2" t="s">
        <v>771</v>
      </c>
      <c r="F581" s="2" t="s">
        <v>2141</v>
      </c>
      <c r="G581" s="2" t="s">
        <v>2142</v>
      </c>
      <c r="H581" s="2" t="s">
        <v>2143</v>
      </c>
      <c r="I581" s="2" t="s">
        <v>2144</v>
      </c>
      <c r="J581" s="2" t="s">
        <v>1182</v>
      </c>
      <c r="K581" s="2" t="s">
        <v>2</v>
      </c>
      <c r="V581" s="4" t="str">
        <f t="shared" si="2"/>
        <v>Anna Zavadskaya</v>
      </c>
      <c r="X581" s="5"/>
      <c r="Z581" s="2" t="str">
        <f>IFERROR(VLOOKUP(V581,#REF!, 8, FALSE), "No result")</f>
        <v>No result</v>
      </c>
      <c r="AA581" s="5" t="str">
        <f>IFERROR(VLOOKUP($V581,#REF!, 11, FALSE), "No result")</f>
        <v>No result</v>
      </c>
      <c r="AB581" s="5" t="str">
        <f>IFERROR(VLOOKUP($V581,#REF!, 16, FALSE), "No result")</f>
        <v>No result</v>
      </c>
      <c r="AC581" s="5"/>
      <c r="AD581" s="7" t="str">
        <f t="shared" si="5"/>
        <v/>
      </c>
      <c r="AE581" s="21" t="str">
        <f ca="1">IFERROR(__xludf.DUMMYFUNCTION("IFERROR(FILTER(Certificate!$B:$B, LOWER(Certificate!$A:$A)=LOWER(TRIM($V581)), (Certificate!$D:$D=""H"") + (Certificate!$D:$D=""HTO"")), """")"),"2024-AT-C286")</f>
        <v>2024-AT-C286</v>
      </c>
      <c r="AF581" s="7"/>
      <c r="AG581" s="7" t="str">
        <f t="shared" si="3"/>
        <v/>
      </c>
      <c r="AH581" s="8" t="str">
        <f ca="1">IFERROR(__xludf.DUMMYFUNCTION("IFERROR(FILTER(Certificate!$B:$B, LOWER(Certificate!$A:$A)=LOWER(TRIM($V581)), (Certificate!$D:$D=""TO"") + (Certificate!$D:$D=""HTO"")), """")"),"2024-AT-C294")</f>
        <v>2024-AT-C294</v>
      </c>
      <c r="AI581" s="7"/>
      <c r="AJ581" s="7" t="str">
        <f t="shared" si="4"/>
        <v/>
      </c>
      <c r="AK581" s="8" t="str">
        <f ca="1">IFERROR(__xludf.DUMMYFUNCTION("IFERROR(FILTER(Certificate!$B:$B, Certificate!$A:$A=TRIM($V581), Certificate!$D:$D=""D""), """")"),"")</f>
        <v/>
      </c>
      <c r="AL581" s="2"/>
    </row>
    <row r="582" spans="1:38" ht="13" x14ac:dyDescent="0.15">
      <c r="A582" s="2">
        <v>573</v>
      </c>
      <c r="B582" s="3">
        <v>45347</v>
      </c>
      <c r="D582" s="2" t="s">
        <v>2078</v>
      </c>
      <c r="E582" s="2" t="s">
        <v>771</v>
      </c>
      <c r="F582" s="2" t="s">
        <v>2145</v>
      </c>
      <c r="G582" s="2" t="s">
        <v>2146</v>
      </c>
      <c r="H582" s="2" t="s">
        <v>2147</v>
      </c>
      <c r="I582" s="2" t="s">
        <v>1829</v>
      </c>
      <c r="J582" s="2" t="s">
        <v>2148</v>
      </c>
      <c r="K582" s="2" t="s">
        <v>2</v>
      </c>
      <c r="V582" s="4" t="str">
        <f t="shared" si="2"/>
        <v>Antonella Grange</v>
      </c>
      <c r="X582" s="5"/>
      <c r="Y582" s="5"/>
      <c r="Z582" s="2" t="str">
        <f>IFERROR(VLOOKUP(V582,#REF!, 8, FALSE), "No result")</f>
        <v>No result</v>
      </c>
      <c r="AA582" s="5" t="str">
        <f>IFERROR(VLOOKUP($V582,#REF!, 11, FALSE), "No result")</f>
        <v>No result</v>
      </c>
      <c r="AB582" s="5" t="str">
        <f>IFERROR(VLOOKUP($V582,#REF!, 16, FALSE), "No result")</f>
        <v>No result</v>
      </c>
      <c r="AC582" s="5"/>
      <c r="AD582" s="7" t="str">
        <f t="shared" si="5"/>
        <v/>
      </c>
      <c r="AE582" s="21" t="str">
        <f ca="1">IFERROR(__xludf.DUMMYFUNCTION("IFERROR(FILTER(Certificate!$B:$B, LOWER(Certificate!$A:$A)=LOWER(TRIM($V582)), (Certificate!$D:$D=""H"") + (Certificate!$D:$D=""HTO"")), """")"),"")</f>
        <v/>
      </c>
      <c r="AF582" s="7"/>
      <c r="AG582" s="7" t="str">
        <f t="shared" si="3"/>
        <v/>
      </c>
      <c r="AH582" s="8" t="str">
        <f ca="1">IFERROR(__xludf.DUMMYFUNCTION("IFERROR(FILTER(Certificate!$B:$B, LOWER(Certificate!$A:$A)=LOWER(TRIM($V582)), (Certificate!$D:$D=""TO"") + (Certificate!$D:$D=""HTO"")), """")"),"")</f>
        <v/>
      </c>
      <c r="AI582" s="7"/>
      <c r="AJ582" s="7" t="str">
        <f t="shared" si="4"/>
        <v/>
      </c>
      <c r="AK582" s="8" t="str">
        <f ca="1">IFERROR(__xludf.DUMMYFUNCTION("IFERROR(FILTER(Certificate!$B:$B, Certificate!$A:$A=TRIM($V582), Certificate!$D:$D=""D""), """")"),"")</f>
        <v/>
      </c>
      <c r="AL582" s="2"/>
    </row>
    <row r="583" spans="1:38" ht="13" x14ac:dyDescent="0.15">
      <c r="A583" s="2">
        <v>574</v>
      </c>
      <c r="B583" s="3">
        <v>45347</v>
      </c>
      <c r="D583" s="2" t="s">
        <v>2078</v>
      </c>
      <c r="E583" s="2" t="s">
        <v>771</v>
      </c>
      <c r="F583" s="2" t="s">
        <v>2134</v>
      </c>
      <c r="G583" s="2" t="s">
        <v>2149</v>
      </c>
      <c r="H583" s="2" t="s">
        <v>2150</v>
      </c>
      <c r="I583" s="2" t="s">
        <v>2151</v>
      </c>
      <c r="J583" s="2" t="s">
        <v>2119</v>
      </c>
      <c r="K583" s="2" t="s">
        <v>2</v>
      </c>
      <c r="V583" s="4" t="str">
        <f t="shared" si="2"/>
        <v>Valentina Russo</v>
      </c>
      <c r="X583" s="5"/>
      <c r="Y583" s="5"/>
      <c r="Z583" s="2" t="str">
        <f>IFERROR(VLOOKUP(V583,#REF!, 8, FALSE), "No result")</f>
        <v>No result</v>
      </c>
      <c r="AA583" s="5" t="str">
        <f>IFERROR(VLOOKUP($V583,#REF!, 11, FALSE), "No result")</f>
        <v>No result</v>
      </c>
      <c r="AB583" s="5" t="str">
        <f>IFERROR(VLOOKUP($V583,#REF!, 16, FALSE), "No result")</f>
        <v>No result</v>
      </c>
      <c r="AC583" s="5"/>
      <c r="AD583" s="7" t="str">
        <f t="shared" si="5"/>
        <v/>
      </c>
      <c r="AE583" s="21" t="str">
        <f ca="1">IFERROR(__xludf.DUMMYFUNCTION("IFERROR(FILTER(Certificate!$B:$B, LOWER(Certificate!$A:$A)=LOWER(TRIM($V583)), (Certificate!$D:$D=""H"") + (Certificate!$D:$D=""HTO"")), """")"),"")</f>
        <v/>
      </c>
      <c r="AF583" s="7"/>
      <c r="AG583" s="7" t="str">
        <f t="shared" si="3"/>
        <v/>
      </c>
      <c r="AH583" s="8" t="str">
        <f ca="1">IFERROR(__xludf.DUMMYFUNCTION("IFERROR(FILTER(Certificate!$B:$B, LOWER(Certificate!$A:$A)=LOWER(TRIM($V583)), (Certificate!$D:$D=""TO"") + (Certificate!$D:$D=""HTO"")), """")"),"")</f>
        <v/>
      </c>
      <c r="AI583" s="7"/>
      <c r="AJ583" s="7" t="str">
        <f t="shared" si="4"/>
        <v/>
      </c>
      <c r="AK583" s="8" t="str">
        <f ca="1">IFERROR(__xludf.DUMMYFUNCTION("IFERROR(FILTER(Certificate!$B:$B, Certificate!$A:$A=TRIM($V583), Certificate!$D:$D=""D""), """")"),"")</f>
        <v/>
      </c>
      <c r="AL583" s="2"/>
    </row>
    <row r="584" spans="1:38" ht="13" x14ac:dyDescent="0.15">
      <c r="A584" s="2">
        <v>575</v>
      </c>
      <c r="B584" s="3">
        <v>45347</v>
      </c>
      <c r="D584" s="2" t="s">
        <v>2078</v>
      </c>
      <c r="E584" s="2" t="s">
        <v>771</v>
      </c>
      <c r="F584" s="2" t="s">
        <v>2152</v>
      </c>
      <c r="G584" s="2" t="s">
        <v>2153</v>
      </c>
      <c r="H584" s="2" t="s">
        <v>2154</v>
      </c>
      <c r="K584" s="2" t="s">
        <v>2</v>
      </c>
      <c r="V584" s="4" t="str">
        <f t="shared" si="2"/>
        <v>Margherita Vialetto</v>
      </c>
      <c r="X584" s="5"/>
      <c r="Z584" s="2" t="str">
        <f>IFERROR(VLOOKUP(V584,#REF!, 8, FALSE), "No result")</f>
        <v>No result</v>
      </c>
      <c r="AA584" s="5" t="str">
        <f>IFERROR(VLOOKUP($V584,#REF!, 11, FALSE), "No result")</f>
        <v>No result</v>
      </c>
      <c r="AB584" s="5" t="str">
        <f>IFERROR(VLOOKUP($V584,#REF!, 16, FALSE), "No result")</f>
        <v>No result</v>
      </c>
      <c r="AC584" s="5"/>
      <c r="AD584" s="7" t="str">
        <f t="shared" si="5"/>
        <v/>
      </c>
      <c r="AE584" s="21" t="str">
        <f ca="1">IFERROR(__xludf.DUMMYFUNCTION("IFERROR(FILTER(Certificate!$B:$B, LOWER(Certificate!$A:$A)=LOWER(TRIM($V584)), (Certificate!$D:$D=""H"") + (Certificate!$D:$D=""HTO"")), """")"),"2024-AT-C287")</f>
        <v>2024-AT-C287</v>
      </c>
      <c r="AF584" s="7"/>
      <c r="AG584" s="7" t="str">
        <f t="shared" si="3"/>
        <v/>
      </c>
      <c r="AH584" s="8" t="str">
        <f ca="1">IFERROR(__xludf.DUMMYFUNCTION("IFERROR(FILTER(Certificate!$B:$B, LOWER(Certificate!$A:$A)=LOWER(TRIM($V584)), (Certificate!$D:$D=""TO"") + (Certificate!$D:$D=""HTO"")), """")"),"")</f>
        <v/>
      </c>
      <c r="AI584" s="7"/>
      <c r="AJ584" s="7" t="str">
        <f t="shared" si="4"/>
        <v/>
      </c>
      <c r="AK584" s="8" t="str">
        <f ca="1">IFERROR(__xludf.DUMMYFUNCTION("IFERROR(FILTER(Certificate!$B:$B, Certificate!$A:$A=TRIM($V584), Certificate!$D:$D=""D""), """")"),"")</f>
        <v/>
      </c>
      <c r="AL584" s="2"/>
    </row>
    <row r="585" spans="1:38" ht="13" x14ac:dyDescent="0.15">
      <c r="A585" s="2">
        <v>576</v>
      </c>
      <c r="B585" s="3">
        <v>45347</v>
      </c>
      <c r="D585" s="2" t="s">
        <v>2078</v>
      </c>
      <c r="E585" s="2" t="s">
        <v>771</v>
      </c>
      <c r="F585" s="2" t="s">
        <v>2155</v>
      </c>
      <c r="G585" s="2" t="s">
        <v>2156</v>
      </c>
      <c r="H585" s="2" t="s">
        <v>2157</v>
      </c>
      <c r="K585" s="2" t="s">
        <v>2</v>
      </c>
      <c r="V585" s="4" t="str">
        <f t="shared" si="2"/>
        <v>FRANCESCA ROMERO</v>
      </c>
      <c r="X585" s="5"/>
      <c r="Z585" s="2" t="str">
        <f>IFERROR(VLOOKUP(V585,#REF!, 8, FALSE), "No result")</f>
        <v>No result</v>
      </c>
      <c r="AA585" s="5" t="str">
        <f>IFERROR(VLOOKUP($V585,#REF!, 11, FALSE), "No result")</f>
        <v>No result</v>
      </c>
      <c r="AB585" s="5" t="str">
        <f>IFERROR(VLOOKUP($V585,#REF!, 16, FALSE), "No result")</f>
        <v>No result</v>
      </c>
      <c r="AC585" s="5"/>
      <c r="AD585" s="7" t="str">
        <f t="shared" si="5"/>
        <v/>
      </c>
      <c r="AE585" s="21" t="str">
        <f ca="1">IFERROR(__xludf.DUMMYFUNCTION("IFERROR(FILTER(Certificate!$B:$B, LOWER(Certificate!$A:$A)=LOWER(TRIM($V585)), (Certificate!$D:$D=""H"") + (Certificate!$D:$D=""HTO"")), """")"),"2024-AT-C268")</f>
        <v>2024-AT-C268</v>
      </c>
      <c r="AF585" s="7"/>
      <c r="AG585" s="7" t="str">
        <f t="shared" si="3"/>
        <v/>
      </c>
      <c r="AH585" s="8" t="str">
        <f ca="1">IFERROR(__xludf.DUMMYFUNCTION("IFERROR(FILTER(Certificate!$B:$B, LOWER(Certificate!$A:$A)=LOWER(TRIM($V585)), (Certificate!$D:$D=""TO"") + (Certificate!$D:$D=""HTO"")), """")"),"")</f>
        <v/>
      </c>
      <c r="AI585" s="7"/>
      <c r="AJ585" s="7" t="str">
        <f t="shared" si="4"/>
        <v/>
      </c>
      <c r="AK585" s="8" t="str">
        <f ca="1">IFERROR(__xludf.DUMMYFUNCTION("IFERROR(FILTER(Certificate!$B:$B, Certificate!$A:$A=TRIM($V585), Certificate!$D:$D=""D""), """")"),"")</f>
        <v/>
      </c>
      <c r="AL585" s="2"/>
    </row>
    <row r="586" spans="1:38" ht="13" x14ac:dyDescent="0.15">
      <c r="A586" s="2">
        <v>577</v>
      </c>
      <c r="B586" s="3">
        <v>45347</v>
      </c>
      <c r="D586" s="2" t="s">
        <v>2078</v>
      </c>
      <c r="E586" s="2" t="s">
        <v>771</v>
      </c>
      <c r="F586" s="2" t="s">
        <v>2158</v>
      </c>
      <c r="G586" s="2" t="s">
        <v>2159</v>
      </c>
      <c r="H586" s="2" t="s">
        <v>2160</v>
      </c>
      <c r="I586" s="2" t="s">
        <v>2161</v>
      </c>
      <c r="J586" s="2" t="s">
        <v>2099</v>
      </c>
      <c r="K586" s="2" t="s">
        <v>12</v>
      </c>
      <c r="V586" s="4" t="str">
        <f t="shared" si="2"/>
        <v>Laila Biondani</v>
      </c>
      <c r="X586" s="5"/>
      <c r="Z586" s="2" t="str">
        <f>IFERROR(VLOOKUP(V586,#REF!, 8, FALSE), "No result")</f>
        <v>No result</v>
      </c>
      <c r="AA586" s="5" t="str">
        <f>IFERROR(VLOOKUP($V586,#REF!, 11, FALSE), "No result")</f>
        <v>No result</v>
      </c>
      <c r="AB586" s="5" t="str">
        <f>IFERROR(VLOOKUP($V586,#REF!, 16, FALSE), "No result")</f>
        <v>No result</v>
      </c>
      <c r="AC586" s="5"/>
      <c r="AD586" s="7" t="str">
        <f t="shared" si="5"/>
        <v/>
      </c>
      <c r="AE586" s="21" t="str">
        <f ca="1">IFERROR(__xludf.DUMMYFUNCTION("IFERROR(FILTER(Certificate!$B:$B, LOWER(Certificate!$A:$A)=LOWER(TRIM($V586)), (Certificate!$D:$D=""H"") + (Certificate!$D:$D=""HTO"")), """")"),"2024-AT-C245")</f>
        <v>2024-AT-C245</v>
      </c>
      <c r="AF586" s="7"/>
      <c r="AG586" s="7" t="str">
        <f t="shared" si="3"/>
        <v/>
      </c>
      <c r="AH586" s="8" t="str">
        <f ca="1">IFERROR(__xludf.DUMMYFUNCTION("IFERROR(FILTER(Certificate!$B:$B, LOWER(Certificate!$A:$A)=LOWER(TRIM($V586)), (Certificate!$D:$D=""TO"") + (Certificate!$D:$D=""HTO"")), """")"),"2024-AT-C278")</f>
        <v>2024-AT-C278</v>
      </c>
      <c r="AI586" s="7"/>
      <c r="AJ586" s="7" t="str">
        <f t="shared" si="4"/>
        <v/>
      </c>
      <c r="AK586" s="8" t="str">
        <f ca="1">IFERROR(__xludf.DUMMYFUNCTION("IFERROR(FILTER(Certificate!$B:$B, Certificate!$A:$A=TRIM($V586), Certificate!$D:$D=""D""), """")"),"")</f>
        <v/>
      </c>
      <c r="AL586" s="2"/>
    </row>
    <row r="587" spans="1:38" ht="13" x14ac:dyDescent="0.15">
      <c r="A587" s="2">
        <v>578</v>
      </c>
      <c r="B587" s="3">
        <v>45347</v>
      </c>
      <c r="D587" s="2" t="s">
        <v>2078</v>
      </c>
      <c r="E587" s="2" t="s">
        <v>771</v>
      </c>
      <c r="F587" s="2" t="s">
        <v>2162</v>
      </c>
      <c r="G587" s="2" t="s">
        <v>2163</v>
      </c>
      <c r="H587" s="2" t="s">
        <v>2164</v>
      </c>
      <c r="I587" s="2" t="s">
        <v>835</v>
      </c>
      <c r="J587" s="2" t="s">
        <v>2165</v>
      </c>
      <c r="K587" s="2" t="s">
        <v>2</v>
      </c>
      <c r="V587" s="4" t="str">
        <f t="shared" si="2"/>
        <v>Alessandro Marconi</v>
      </c>
      <c r="X587" s="5"/>
      <c r="Z587" s="2" t="str">
        <f>IFERROR(VLOOKUP(V587,#REF!, 8, FALSE), "No result")</f>
        <v>No result</v>
      </c>
      <c r="AA587" s="5" t="str">
        <f>IFERROR(VLOOKUP($V587,#REF!, 11, FALSE), "No result")</f>
        <v>No result</v>
      </c>
      <c r="AB587" s="5" t="str">
        <f>IFERROR(VLOOKUP($V587,#REF!, 16, FALSE), "No result")</f>
        <v>No result</v>
      </c>
      <c r="AC587" s="5"/>
      <c r="AD587" s="7" t="str">
        <f t="shared" si="5"/>
        <v/>
      </c>
      <c r="AE587" s="21" t="str">
        <f ca="1">IFERROR(__xludf.DUMMYFUNCTION("IFERROR(FILTER(Certificate!$B:$B, LOWER(Certificate!$A:$A)=LOWER(TRIM($V587)), (Certificate!$D:$D=""H"") + (Certificate!$D:$D=""HTO"")), """")"),"")</f>
        <v/>
      </c>
      <c r="AF587" s="7"/>
      <c r="AG587" s="7" t="str">
        <f t="shared" si="3"/>
        <v/>
      </c>
      <c r="AH587" s="8" t="str">
        <f ca="1">IFERROR(__xludf.DUMMYFUNCTION("IFERROR(FILTER(Certificate!$B:$B, LOWER(Certificate!$A:$A)=LOWER(TRIM($V587)), (Certificate!$D:$D=""TO"") + (Certificate!$D:$D=""HTO"")), """")"),"")</f>
        <v/>
      </c>
      <c r="AI587" s="7"/>
      <c r="AJ587" s="7" t="str">
        <f t="shared" si="4"/>
        <v/>
      </c>
      <c r="AK587" s="8" t="str">
        <f ca="1">IFERROR(__xludf.DUMMYFUNCTION("IFERROR(FILTER(Certificate!$B:$B, Certificate!$A:$A=TRIM($V587), Certificate!$D:$D=""D""), """")"),"")</f>
        <v/>
      </c>
      <c r="AL587" s="2"/>
    </row>
    <row r="588" spans="1:38" ht="13" x14ac:dyDescent="0.15">
      <c r="A588" s="2">
        <v>579</v>
      </c>
      <c r="B588" s="3">
        <v>45347</v>
      </c>
      <c r="D588" s="2" t="s">
        <v>2078</v>
      </c>
      <c r="E588" s="2" t="s">
        <v>771</v>
      </c>
      <c r="F588" s="2" t="s">
        <v>315</v>
      </c>
      <c r="G588" s="2" t="s">
        <v>2166</v>
      </c>
      <c r="H588" s="2" t="s">
        <v>2167</v>
      </c>
      <c r="I588" s="2" t="s">
        <v>835</v>
      </c>
      <c r="J588" s="2" t="s">
        <v>2165</v>
      </c>
      <c r="K588" s="2" t="s">
        <v>2</v>
      </c>
      <c r="V588" s="4" t="str">
        <f t="shared" si="2"/>
        <v>Daniele Pace</v>
      </c>
      <c r="X588" s="5"/>
      <c r="Z588" s="2" t="str">
        <f>IFERROR(VLOOKUP(V588,#REF!, 8, FALSE), "No result")</f>
        <v>No result</v>
      </c>
      <c r="AA588" s="5" t="str">
        <f>IFERROR(VLOOKUP($V588,#REF!, 11, FALSE), "No result")</f>
        <v>No result</v>
      </c>
      <c r="AB588" s="5" t="str">
        <f>IFERROR(VLOOKUP($V588,#REF!, 16, FALSE), "No result")</f>
        <v>No result</v>
      </c>
      <c r="AC588" s="5"/>
      <c r="AD588" s="7" t="str">
        <f t="shared" si="5"/>
        <v/>
      </c>
      <c r="AE588" s="21" t="str">
        <f ca="1">IFERROR(__xludf.DUMMYFUNCTION("IFERROR(FILTER(Certificate!$B:$B, LOWER(Certificate!$A:$A)=LOWER(TRIM($V588)), (Certificate!$D:$D=""H"") + (Certificate!$D:$D=""HTO"")), """")"),"")</f>
        <v/>
      </c>
      <c r="AF588" s="7"/>
      <c r="AG588" s="7" t="str">
        <f t="shared" si="3"/>
        <v/>
      </c>
      <c r="AH588" s="8" t="str">
        <f ca="1">IFERROR(__xludf.DUMMYFUNCTION("IFERROR(FILTER(Certificate!$B:$B, LOWER(Certificate!$A:$A)=LOWER(TRIM($V588)), (Certificate!$D:$D=""TO"") + (Certificate!$D:$D=""HTO"")), """")"),"")</f>
        <v/>
      </c>
      <c r="AI588" s="7"/>
      <c r="AJ588" s="7" t="str">
        <f t="shared" si="4"/>
        <v/>
      </c>
      <c r="AK588" s="8" t="str">
        <f ca="1">IFERROR(__xludf.DUMMYFUNCTION("IFERROR(FILTER(Certificate!$B:$B, Certificate!$A:$A=TRIM($V588), Certificate!$D:$D=""D""), """")"),"")</f>
        <v/>
      </c>
      <c r="AL588" s="2"/>
    </row>
    <row r="589" spans="1:38" ht="13" x14ac:dyDescent="0.15">
      <c r="A589" s="2">
        <v>580</v>
      </c>
      <c r="B589" s="3">
        <v>45351</v>
      </c>
      <c r="D589" s="2" t="s">
        <v>2168</v>
      </c>
      <c r="E589" s="2" t="s">
        <v>771</v>
      </c>
      <c r="F589" s="2" t="s">
        <v>2169</v>
      </c>
      <c r="G589" s="2" t="s">
        <v>2170</v>
      </c>
      <c r="H589" s="2" t="s">
        <v>2171</v>
      </c>
      <c r="J589" s="2" t="s">
        <v>2172</v>
      </c>
      <c r="K589" s="2" t="s">
        <v>1</v>
      </c>
      <c r="V589" s="4" t="str">
        <f t="shared" si="2"/>
        <v>Mustafa Fehmi Üstünsöz</v>
      </c>
      <c r="X589" s="5"/>
      <c r="Z589" s="2" t="str">
        <f>IFERROR(VLOOKUP(V589,#REF!, 8, FALSE), "No result")</f>
        <v>No result</v>
      </c>
      <c r="AA589" s="5" t="str">
        <f>IFERROR(VLOOKUP($V589,#REF!, 11, FALSE), "No result")</f>
        <v>No result</v>
      </c>
      <c r="AB589" s="5" t="str">
        <f>IFERROR(VLOOKUP($V589,#REF!, 16, FALSE), "No result")</f>
        <v>No result</v>
      </c>
      <c r="AC589" s="5"/>
      <c r="AD589" s="7" t="str">
        <f t="shared" si="5"/>
        <v/>
      </c>
      <c r="AE589" s="21" t="str">
        <f ca="1">IFERROR(__xludf.DUMMYFUNCTION("IFERROR(FILTER(Certificate!$B:$B, LOWER(Certificate!$A:$A)=LOWER(TRIM($V589)), (Certificate!$D:$D=""H"") + (Certificate!$D:$D=""HTO"")), """")"),"2024-AT-C243")</f>
        <v>2024-AT-C243</v>
      </c>
      <c r="AF589" s="7"/>
      <c r="AG589" s="7" t="str">
        <f t="shared" si="3"/>
        <v/>
      </c>
      <c r="AH589" s="8" t="str">
        <f ca="1">IFERROR(__xludf.DUMMYFUNCTION("IFERROR(FILTER(Certificate!$B:$B, LOWER(Certificate!$A:$A)=LOWER(TRIM($V589)), (Certificate!$D:$D=""TO"") + (Certificate!$D:$D=""HTO"")), """")"),"")</f>
        <v/>
      </c>
      <c r="AI589" s="7"/>
      <c r="AJ589" s="7" t="str">
        <f t="shared" si="4"/>
        <v/>
      </c>
      <c r="AK589" s="8" t="str">
        <f ca="1">IFERROR(__xludf.DUMMYFUNCTION("IFERROR(FILTER(Certificate!$B:$B, Certificate!$A:$A=TRIM($V589), Certificate!$D:$D=""D""), """")"),"")</f>
        <v/>
      </c>
      <c r="AL589" s="2"/>
    </row>
    <row r="590" spans="1:38" ht="13" x14ac:dyDescent="0.15">
      <c r="A590" s="2">
        <v>581</v>
      </c>
      <c r="B590" s="3">
        <v>45351</v>
      </c>
      <c r="D590" s="2" t="s">
        <v>2168</v>
      </c>
      <c r="E590" s="2" t="s">
        <v>771</v>
      </c>
      <c r="F590" s="2" t="s">
        <v>2173</v>
      </c>
      <c r="G590" s="2" t="s">
        <v>2174</v>
      </c>
      <c r="H590" s="2" t="s">
        <v>2175</v>
      </c>
      <c r="I590" s="2" t="s">
        <v>835</v>
      </c>
      <c r="J590" s="2" t="s">
        <v>2176</v>
      </c>
      <c r="K590" s="2" t="s">
        <v>1</v>
      </c>
      <c r="V590" s="4" t="str">
        <f t="shared" si="2"/>
        <v>Dağhan İstaşoğlu</v>
      </c>
      <c r="X590" s="5"/>
      <c r="Z590" s="2" t="str">
        <f>IFERROR(VLOOKUP(V590,#REF!, 8, FALSE), "No result")</f>
        <v>No result</v>
      </c>
      <c r="AA590" s="5" t="str">
        <f>IFERROR(VLOOKUP($V590,#REF!, 11, FALSE), "No result")</f>
        <v>No result</v>
      </c>
      <c r="AB590" s="5" t="str">
        <f>IFERROR(VLOOKUP($V590,#REF!, 16, FALSE), "No result")</f>
        <v>No result</v>
      </c>
      <c r="AC590" s="5"/>
      <c r="AD590" s="7" t="str">
        <f t="shared" si="5"/>
        <v/>
      </c>
      <c r="AE590" s="21" t="str">
        <f ca="1">IFERROR(__xludf.DUMMYFUNCTION("IFERROR(FILTER(Certificate!$B:$B, LOWER(Certificate!$A:$A)=LOWER(TRIM($V590)), (Certificate!$D:$D=""H"") + (Certificate!$D:$D=""HTO"")), """")"),"2024-AT-C244")</f>
        <v>2024-AT-C244</v>
      </c>
      <c r="AF590" s="7"/>
      <c r="AG590" s="7" t="str">
        <f t="shared" si="3"/>
        <v/>
      </c>
      <c r="AH590" s="8" t="str">
        <f ca="1">IFERROR(__xludf.DUMMYFUNCTION("IFERROR(FILTER(Certificate!$B:$B, LOWER(Certificate!$A:$A)=LOWER(TRIM($V590)), (Certificate!$D:$D=""TO"") + (Certificate!$D:$D=""HTO"")), """")"),"")</f>
        <v/>
      </c>
      <c r="AI590" s="7"/>
      <c r="AJ590" s="7" t="str">
        <f t="shared" si="4"/>
        <v/>
      </c>
      <c r="AK590" s="8" t="str">
        <f ca="1">IFERROR(__xludf.DUMMYFUNCTION("IFERROR(FILTER(Certificate!$B:$B, Certificate!$A:$A=TRIM($V590), Certificate!$D:$D=""D""), """")"),"")</f>
        <v/>
      </c>
      <c r="AL590" s="2"/>
    </row>
    <row r="591" spans="1:38" ht="13" x14ac:dyDescent="0.15">
      <c r="A591" s="2">
        <v>582</v>
      </c>
      <c r="B591" s="3">
        <v>45351</v>
      </c>
      <c r="D591" s="2" t="s">
        <v>2168</v>
      </c>
      <c r="E591" s="2" t="s">
        <v>771</v>
      </c>
      <c r="F591" s="2" t="s">
        <v>1458</v>
      </c>
      <c r="G591" s="2" t="s">
        <v>2177</v>
      </c>
      <c r="H591" s="2" t="s">
        <v>2178</v>
      </c>
      <c r="I591" s="2" t="s">
        <v>2179</v>
      </c>
      <c r="J591" s="2" t="s">
        <v>2180</v>
      </c>
      <c r="K591" s="2" t="s">
        <v>1</v>
      </c>
      <c r="V591" s="4" t="str">
        <f t="shared" si="2"/>
        <v>AYKUT BUTUN</v>
      </c>
      <c r="X591" s="5"/>
      <c r="Z591" s="2" t="str">
        <f>IFERROR(VLOOKUP(V591,#REF!, 8, FALSE), "No result")</f>
        <v>No result</v>
      </c>
      <c r="AA591" s="5" t="str">
        <f>IFERROR(VLOOKUP($V591,#REF!, 11, FALSE), "No result")</f>
        <v>No result</v>
      </c>
      <c r="AB591" s="5" t="str">
        <f>IFERROR(VLOOKUP($V591,#REF!, 16, FALSE), "No result")</f>
        <v>No result</v>
      </c>
      <c r="AC591" s="5"/>
      <c r="AD591" s="7" t="str">
        <f t="shared" si="5"/>
        <v/>
      </c>
      <c r="AE591" s="21" t="str">
        <f ca="1">IFERROR(__xludf.DUMMYFUNCTION("IFERROR(FILTER(Certificate!$B:$B, LOWER(Certificate!$A:$A)=LOWER(TRIM($V591)), (Certificate!$D:$D=""H"") + (Certificate!$D:$D=""HTO"")), """")"),"")</f>
        <v/>
      </c>
      <c r="AF591" s="7"/>
      <c r="AG591" s="7" t="str">
        <f t="shared" si="3"/>
        <v/>
      </c>
      <c r="AH591" s="8" t="str">
        <f ca="1">IFERROR(__xludf.DUMMYFUNCTION("IFERROR(FILTER(Certificate!$B:$B, LOWER(Certificate!$A:$A)=LOWER(TRIM($V591)), (Certificate!$D:$D=""TO"") + (Certificate!$D:$D=""HTO"")), """")"),"")</f>
        <v/>
      </c>
      <c r="AI591" s="7"/>
      <c r="AJ591" s="7" t="str">
        <f t="shared" si="4"/>
        <v/>
      </c>
      <c r="AK591" s="8" t="str">
        <f ca="1">IFERROR(__xludf.DUMMYFUNCTION("IFERROR(FILTER(Certificate!$B:$B, Certificate!$A:$A=TRIM($V591), Certificate!$D:$D=""D""), """")"),"")</f>
        <v/>
      </c>
      <c r="AL591" s="2"/>
    </row>
    <row r="592" spans="1:38" ht="13" x14ac:dyDescent="0.15">
      <c r="A592" s="2">
        <v>583</v>
      </c>
      <c r="B592" s="3">
        <v>45351</v>
      </c>
      <c r="D592" s="2" t="s">
        <v>2168</v>
      </c>
      <c r="E592" s="2" t="s">
        <v>771</v>
      </c>
      <c r="F592" s="2" t="s">
        <v>2181</v>
      </c>
      <c r="G592" s="2" t="s">
        <v>2182</v>
      </c>
      <c r="H592" s="2" t="s">
        <v>2183</v>
      </c>
      <c r="J592" s="2" t="s">
        <v>2172</v>
      </c>
      <c r="K592" s="2" t="s">
        <v>1</v>
      </c>
      <c r="V592" s="4" t="str">
        <f t="shared" si="2"/>
        <v>Bilgehan Yağbasan</v>
      </c>
      <c r="X592" s="5"/>
      <c r="Z592" s="2" t="str">
        <f>IFERROR(VLOOKUP(V592,#REF!, 8, FALSE), "No result")</f>
        <v>No result</v>
      </c>
      <c r="AA592" s="5" t="str">
        <f>IFERROR(VLOOKUP($V592,#REF!, 11, FALSE), "No result")</f>
        <v>No result</v>
      </c>
      <c r="AB592" s="5" t="str">
        <f>IFERROR(VLOOKUP($V592,#REF!, 16, FALSE), "No result")</f>
        <v>No result</v>
      </c>
      <c r="AC592" s="5"/>
      <c r="AD592" s="7" t="str">
        <f t="shared" si="5"/>
        <v/>
      </c>
      <c r="AE592" s="21" t="str">
        <f ca="1">IFERROR(__xludf.DUMMYFUNCTION("IFERROR(FILTER(Certificate!$B:$B, LOWER(Certificate!$A:$A)=LOWER(TRIM($V592)), (Certificate!$D:$D=""H"") + (Certificate!$D:$D=""HTO"")), """")"),"")</f>
        <v/>
      </c>
      <c r="AF592" s="7"/>
      <c r="AG592" s="7" t="str">
        <f t="shared" si="3"/>
        <v/>
      </c>
      <c r="AH592" s="8" t="str">
        <f ca="1">IFERROR(__xludf.DUMMYFUNCTION("IFERROR(FILTER(Certificate!$B:$B, LOWER(Certificate!$A:$A)=LOWER(TRIM($V592)), (Certificate!$D:$D=""TO"") + (Certificate!$D:$D=""HTO"")), """")"),"")</f>
        <v/>
      </c>
      <c r="AI592" s="7"/>
      <c r="AJ592" s="7" t="str">
        <f t="shared" si="4"/>
        <v/>
      </c>
      <c r="AK592" s="8" t="str">
        <f ca="1">IFERROR(__xludf.DUMMYFUNCTION("IFERROR(FILTER(Certificate!$B:$B, Certificate!$A:$A=TRIM($V592), Certificate!$D:$D=""D""), """")"),"")</f>
        <v/>
      </c>
      <c r="AL592" s="2"/>
    </row>
    <row r="593" spans="1:38" ht="13" x14ac:dyDescent="0.15">
      <c r="A593" s="2">
        <v>584</v>
      </c>
      <c r="B593" s="3">
        <v>45351</v>
      </c>
      <c r="D593" s="2" t="s">
        <v>2168</v>
      </c>
      <c r="E593" s="2" t="s">
        <v>771</v>
      </c>
      <c r="F593" s="2" t="s">
        <v>2184</v>
      </c>
      <c r="G593" s="2" t="s">
        <v>2185</v>
      </c>
      <c r="H593" s="2" t="s">
        <v>2186</v>
      </c>
      <c r="I593" s="2" t="s">
        <v>835</v>
      </c>
      <c r="J593" s="2" t="s">
        <v>2172</v>
      </c>
      <c r="K593" s="2" t="s">
        <v>1</v>
      </c>
      <c r="V593" s="4" t="str">
        <f t="shared" si="2"/>
        <v>Salih Çiçek</v>
      </c>
      <c r="X593" s="5"/>
      <c r="Z593" s="2" t="str">
        <f>IFERROR(VLOOKUP(V593,#REF!, 8, FALSE), "No result")</f>
        <v>No result</v>
      </c>
      <c r="AA593" s="5" t="str">
        <f>IFERROR(VLOOKUP($V593,#REF!, 11, FALSE), "No result")</f>
        <v>No result</v>
      </c>
      <c r="AB593" s="5" t="str">
        <f>IFERROR(VLOOKUP($V593,#REF!, 16, FALSE), "No result")</f>
        <v>No result</v>
      </c>
      <c r="AC593" s="5"/>
      <c r="AD593" s="7" t="str">
        <f t="shared" si="5"/>
        <v/>
      </c>
      <c r="AE593" s="21" t="str">
        <f ca="1">IFERROR(__xludf.DUMMYFUNCTION("IFERROR(FILTER(Certificate!$B:$B, LOWER(Certificate!$A:$A)=LOWER(TRIM($V593)), (Certificate!$D:$D=""H"") + (Certificate!$D:$D=""HTO"")), """")"),"2024-AT-C259")</f>
        <v>2024-AT-C259</v>
      </c>
      <c r="AF593" s="7"/>
      <c r="AG593" s="7" t="str">
        <f t="shared" si="3"/>
        <v/>
      </c>
      <c r="AH593" s="8" t="str">
        <f ca="1">IFERROR(__xludf.DUMMYFUNCTION("IFERROR(FILTER(Certificate!$B:$B, LOWER(Certificate!$A:$A)=LOWER(TRIM($V593)), (Certificate!$D:$D=""TO"") + (Certificate!$D:$D=""HTO"")), """")"),"2024-AT-C274")</f>
        <v>2024-AT-C274</v>
      </c>
      <c r="AI593" s="7"/>
      <c r="AJ593" s="7" t="str">
        <f t="shared" si="4"/>
        <v/>
      </c>
      <c r="AK593" s="8" t="str">
        <f ca="1">IFERROR(__xludf.DUMMYFUNCTION("IFERROR(FILTER(Certificate!$B:$B, Certificate!$A:$A=TRIM($V593), Certificate!$D:$D=""D""), """")"),"")</f>
        <v/>
      </c>
      <c r="AL593" s="2"/>
    </row>
    <row r="594" spans="1:38" ht="13" x14ac:dyDescent="0.15">
      <c r="A594" s="2">
        <v>585</v>
      </c>
      <c r="B594" s="3">
        <v>45351</v>
      </c>
      <c r="D594" s="2" t="s">
        <v>2168</v>
      </c>
      <c r="E594" s="2" t="s">
        <v>771</v>
      </c>
      <c r="F594" s="2" t="s">
        <v>2187</v>
      </c>
      <c r="G594" s="2" t="s">
        <v>2177</v>
      </c>
      <c r="H594" s="2" t="s">
        <v>2188</v>
      </c>
      <c r="I594" s="2" t="s">
        <v>2189</v>
      </c>
      <c r="J594" s="2" t="s">
        <v>2180</v>
      </c>
      <c r="K594" s="2" t="s">
        <v>1</v>
      </c>
      <c r="V594" s="4" t="str">
        <f t="shared" si="2"/>
        <v>CANAN BUTUN</v>
      </c>
      <c r="X594" s="5"/>
      <c r="Z594" s="2" t="str">
        <f>IFERROR(VLOOKUP(V594,#REF!, 8, FALSE), "No result")</f>
        <v>No result</v>
      </c>
      <c r="AA594" s="5" t="str">
        <f>IFERROR(VLOOKUP($V594,#REF!, 11, FALSE), "No result")</f>
        <v>No result</v>
      </c>
      <c r="AB594" s="5" t="str">
        <f>IFERROR(VLOOKUP($V594,#REF!, 16, FALSE), "No result")</f>
        <v>No result</v>
      </c>
      <c r="AC594" s="5"/>
      <c r="AD594" s="7" t="str">
        <f t="shared" si="5"/>
        <v/>
      </c>
      <c r="AE594" s="21" t="str">
        <f ca="1">IFERROR(__xludf.DUMMYFUNCTION("IFERROR(FILTER(Certificate!$B:$B, LOWER(Certificate!$A:$A)=LOWER(TRIM($V594)), (Certificate!$D:$D=""H"") + (Certificate!$D:$D=""HTO"")), """")"),"")</f>
        <v/>
      </c>
      <c r="AF594" s="7"/>
      <c r="AG594" s="7" t="str">
        <f t="shared" si="3"/>
        <v/>
      </c>
      <c r="AH594" s="8" t="str">
        <f ca="1">IFERROR(__xludf.DUMMYFUNCTION("IFERROR(FILTER(Certificate!$B:$B, LOWER(Certificate!$A:$A)=LOWER(TRIM($V594)), (Certificate!$D:$D=""TO"") + (Certificate!$D:$D=""HTO"")), """")"),"")</f>
        <v/>
      </c>
      <c r="AI594" s="7"/>
      <c r="AJ594" s="7" t="str">
        <f t="shared" si="4"/>
        <v/>
      </c>
      <c r="AK594" s="8" t="str">
        <f ca="1">IFERROR(__xludf.DUMMYFUNCTION("IFERROR(FILTER(Certificate!$B:$B, Certificate!$A:$A=TRIM($V594), Certificate!$D:$D=""D""), """")"),"")</f>
        <v/>
      </c>
      <c r="AL594" s="2"/>
    </row>
    <row r="595" spans="1:38" ht="13" x14ac:dyDescent="0.15">
      <c r="A595" s="2">
        <v>586</v>
      </c>
      <c r="B595" s="3">
        <v>45351</v>
      </c>
      <c r="D595" s="2" t="s">
        <v>2168</v>
      </c>
      <c r="E595" s="2" t="s">
        <v>771</v>
      </c>
      <c r="F595" s="2" t="s">
        <v>2190</v>
      </c>
      <c r="G595" s="2" t="s">
        <v>2191</v>
      </c>
      <c r="H595" s="2" t="s">
        <v>2192</v>
      </c>
      <c r="I595" s="2" t="s">
        <v>1324</v>
      </c>
      <c r="J595" s="2" t="s">
        <v>2193</v>
      </c>
      <c r="K595" s="2" t="s">
        <v>1</v>
      </c>
      <c r="V595" s="4" t="str">
        <f t="shared" si="2"/>
        <v>CEVHER KURT</v>
      </c>
      <c r="X595" s="5"/>
      <c r="Y595" s="5"/>
      <c r="Z595" s="2" t="str">
        <f>IFERROR(VLOOKUP(V595,#REF!, 8, FALSE), "No result")</f>
        <v>No result</v>
      </c>
      <c r="AA595" s="5" t="str">
        <f>IFERROR(VLOOKUP($V595,#REF!, 11, FALSE), "No result")</f>
        <v>No result</v>
      </c>
      <c r="AB595" s="5" t="str">
        <f>IFERROR(VLOOKUP($V595,#REF!, 16, FALSE), "No result")</f>
        <v>No result</v>
      </c>
      <c r="AC595" s="5"/>
      <c r="AD595" s="7" t="str">
        <f t="shared" si="5"/>
        <v/>
      </c>
      <c r="AE595" s="21" t="str">
        <f ca="1">IFERROR(__xludf.DUMMYFUNCTION("IFERROR(FILTER(Certificate!$B:$B, LOWER(Certificate!$A:$A)=LOWER(TRIM($V595)), (Certificate!$D:$D=""H"") + (Certificate!$D:$D=""HTO"")), """")"),"")</f>
        <v/>
      </c>
      <c r="AF595" s="7"/>
      <c r="AG595" s="7" t="str">
        <f t="shared" si="3"/>
        <v/>
      </c>
      <c r="AH595" s="8" t="str">
        <f ca="1">IFERROR(__xludf.DUMMYFUNCTION("IFERROR(FILTER(Certificate!$B:$B, LOWER(Certificate!$A:$A)=LOWER(TRIM($V595)), (Certificate!$D:$D=""TO"") + (Certificate!$D:$D=""HTO"")), """")"),"")</f>
        <v/>
      </c>
      <c r="AI595" s="7"/>
      <c r="AJ595" s="7" t="str">
        <f t="shared" si="4"/>
        <v/>
      </c>
      <c r="AK595" s="8" t="str">
        <f ca="1">IFERROR(__xludf.DUMMYFUNCTION("IFERROR(FILTER(Certificate!$B:$B, Certificate!$A:$A=TRIM($V595), Certificate!$D:$D=""D""), """")"),"")</f>
        <v/>
      </c>
      <c r="AL595" s="2"/>
    </row>
    <row r="596" spans="1:38" ht="13" x14ac:dyDescent="0.15">
      <c r="A596" s="2">
        <v>587</v>
      </c>
      <c r="B596" s="3">
        <v>45351</v>
      </c>
      <c r="D596" s="2" t="s">
        <v>2168</v>
      </c>
      <c r="E596" s="2" t="s">
        <v>771</v>
      </c>
      <c r="F596" s="2" t="s">
        <v>2194</v>
      </c>
      <c r="G596" s="2" t="s">
        <v>1859</v>
      </c>
      <c r="H596" s="2" t="s">
        <v>2195</v>
      </c>
      <c r="I596" s="2" t="s">
        <v>1781</v>
      </c>
      <c r="J596" s="2" t="s">
        <v>2196</v>
      </c>
      <c r="K596" s="2" t="s">
        <v>1</v>
      </c>
      <c r="V596" s="4" t="str">
        <f t="shared" si="2"/>
        <v>Sabriye Şule Kaya</v>
      </c>
      <c r="X596" s="5"/>
      <c r="Y596" s="5"/>
      <c r="Z596" s="2" t="str">
        <f>IFERROR(VLOOKUP(V596,#REF!, 8, FALSE), "No result")</f>
        <v>No result</v>
      </c>
      <c r="AA596" s="5" t="str">
        <f>IFERROR(VLOOKUP($V596,#REF!, 11, FALSE), "No result")</f>
        <v>No result</v>
      </c>
      <c r="AB596" s="5" t="str">
        <f>IFERROR(VLOOKUP($V596,#REF!, 16, FALSE), "No result")</f>
        <v>No result</v>
      </c>
      <c r="AC596" s="5"/>
      <c r="AD596" s="7" t="str">
        <f t="shared" si="5"/>
        <v/>
      </c>
      <c r="AE596" s="21" t="str">
        <f ca="1">IFERROR(__xludf.DUMMYFUNCTION("IFERROR(FILTER(Certificate!$B:$B, LOWER(Certificate!$A:$A)=LOWER(TRIM($V596)), (Certificate!$D:$D=""H"") + (Certificate!$D:$D=""HTO"")), """")"),"")</f>
        <v/>
      </c>
      <c r="AF596" s="7"/>
      <c r="AG596" s="7" t="str">
        <f t="shared" si="3"/>
        <v/>
      </c>
      <c r="AH596" s="8" t="str">
        <f ca="1">IFERROR(__xludf.DUMMYFUNCTION("IFERROR(FILTER(Certificate!$B:$B, LOWER(Certificate!$A:$A)=LOWER(TRIM($V596)), (Certificate!$D:$D=""TO"") + (Certificate!$D:$D=""HTO"")), """")"),"")</f>
        <v/>
      </c>
      <c r="AI596" s="7"/>
      <c r="AJ596" s="7" t="str">
        <f t="shared" si="4"/>
        <v/>
      </c>
      <c r="AK596" s="8" t="str">
        <f ca="1">IFERROR(__xludf.DUMMYFUNCTION("IFERROR(FILTER(Certificate!$B:$B, Certificate!$A:$A=TRIM($V596), Certificate!$D:$D=""D""), """")"),"")</f>
        <v/>
      </c>
      <c r="AL596" s="2"/>
    </row>
    <row r="597" spans="1:38" ht="13" x14ac:dyDescent="0.15">
      <c r="A597" s="2">
        <v>588</v>
      </c>
      <c r="B597" s="3">
        <v>45351</v>
      </c>
      <c r="D597" s="2" t="s">
        <v>2168</v>
      </c>
      <c r="E597" s="2" t="s">
        <v>771</v>
      </c>
      <c r="F597" s="2" t="s">
        <v>2197</v>
      </c>
      <c r="G597" s="2" t="s">
        <v>2198</v>
      </c>
      <c r="H597" s="2" t="s">
        <v>2199</v>
      </c>
      <c r="I597" s="2" t="s">
        <v>2200</v>
      </c>
      <c r="J597" s="2" t="s">
        <v>2201</v>
      </c>
      <c r="K597" s="2" t="s">
        <v>1</v>
      </c>
      <c r="V597" s="4" t="str">
        <f t="shared" si="2"/>
        <v>Azize Çelikdere</v>
      </c>
      <c r="X597" s="5"/>
      <c r="Z597" s="2" t="str">
        <f>IFERROR(VLOOKUP(V597,#REF!, 8, FALSE), "No result")</f>
        <v>No result</v>
      </c>
      <c r="AA597" s="5" t="str">
        <f>IFERROR(VLOOKUP($V597,#REF!, 11, FALSE), "No result")</f>
        <v>No result</v>
      </c>
      <c r="AB597" s="5" t="str">
        <f>IFERROR(VLOOKUP($V597,#REF!, 16, FALSE), "No result")</f>
        <v>No result</v>
      </c>
      <c r="AC597" s="5"/>
      <c r="AD597" s="7" t="str">
        <f t="shared" si="5"/>
        <v/>
      </c>
      <c r="AE597" s="21" t="str">
        <f ca="1">IFERROR(__xludf.DUMMYFUNCTION("IFERROR(FILTER(Certificate!$B:$B, LOWER(Certificate!$A:$A)=LOWER(TRIM($V597)), (Certificate!$D:$D=""H"") + (Certificate!$D:$D=""HTO"")), """")"),"2024-AT-C283")</f>
        <v>2024-AT-C283</v>
      </c>
      <c r="AF597" s="7"/>
      <c r="AG597" s="7" t="str">
        <f t="shared" si="3"/>
        <v/>
      </c>
      <c r="AH597" s="8" t="str">
        <f ca="1">IFERROR(__xludf.DUMMYFUNCTION("IFERROR(FILTER(Certificate!$B:$B, LOWER(Certificate!$A:$A)=LOWER(TRIM($V597)), (Certificate!$D:$D=""TO"") + (Certificate!$D:$D=""HTO"")), """")"),"")</f>
        <v/>
      </c>
      <c r="AI597" s="7"/>
      <c r="AJ597" s="7" t="str">
        <f t="shared" si="4"/>
        <v/>
      </c>
      <c r="AK597" s="8" t="str">
        <f ca="1">IFERROR(__xludf.DUMMYFUNCTION("IFERROR(FILTER(Certificate!$B:$B, Certificate!$A:$A=TRIM($V597), Certificate!$D:$D=""D""), """")"),"")</f>
        <v/>
      </c>
      <c r="AL597" s="2"/>
    </row>
    <row r="598" spans="1:38" ht="13" x14ac:dyDescent="0.15">
      <c r="A598" s="2">
        <v>589</v>
      </c>
      <c r="B598" s="3">
        <v>45351</v>
      </c>
      <c r="D598" s="2" t="s">
        <v>2168</v>
      </c>
      <c r="E598" s="2" t="s">
        <v>771</v>
      </c>
      <c r="F598" s="2" t="s">
        <v>2202</v>
      </c>
      <c r="G598" s="2" t="s">
        <v>982</v>
      </c>
      <c r="H598" s="2" t="s">
        <v>2203</v>
      </c>
      <c r="J598" s="2" t="s">
        <v>2204</v>
      </c>
      <c r="K598" s="2" t="s">
        <v>1</v>
      </c>
      <c r="V598" s="4" t="str">
        <f t="shared" si="2"/>
        <v>Saniye Yıldırım</v>
      </c>
      <c r="X598" s="5"/>
      <c r="Y598" s="5"/>
      <c r="Z598" s="2" t="str">
        <f>IFERROR(VLOOKUP(V598,#REF!, 8, FALSE), "No result")</f>
        <v>No result</v>
      </c>
      <c r="AA598" s="5" t="str">
        <f>IFERROR(VLOOKUP($V598,#REF!, 11, FALSE), "No result")</f>
        <v>No result</v>
      </c>
      <c r="AB598" s="5" t="str">
        <f>IFERROR(VLOOKUP($V598,#REF!, 16, FALSE), "No result")</f>
        <v>No result</v>
      </c>
      <c r="AC598" s="5"/>
      <c r="AD598" s="7" t="str">
        <f t="shared" si="5"/>
        <v/>
      </c>
      <c r="AE598" s="21" t="str">
        <f ca="1">IFERROR(__xludf.DUMMYFUNCTION("IFERROR(FILTER(Certificate!$B:$B, LOWER(Certificate!$A:$A)=LOWER(TRIM($V598)), (Certificate!$D:$D=""H"") + (Certificate!$D:$D=""HTO"")), """")"),"2024-AT-C311")</f>
        <v>2024-AT-C311</v>
      </c>
      <c r="AF598" s="7"/>
      <c r="AG598" s="7" t="str">
        <f t="shared" si="3"/>
        <v/>
      </c>
      <c r="AH598" s="8" t="str">
        <f ca="1">IFERROR(__xludf.DUMMYFUNCTION("IFERROR(FILTER(Certificate!$B:$B, LOWER(Certificate!$A:$A)=LOWER(TRIM($V598)), (Certificate!$D:$D=""TO"") + (Certificate!$D:$D=""HTO"")), """")"),"2024-AT-C297")</f>
        <v>2024-AT-C297</v>
      </c>
      <c r="AI598" s="7"/>
      <c r="AJ598" s="7" t="str">
        <f t="shared" si="4"/>
        <v/>
      </c>
      <c r="AK598" s="8" t="str">
        <f ca="1">IFERROR(__xludf.DUMMYFUNCTION("IFERROR(FILTER(Certificate!$B:$B, Certificate!$A:$A=TRIM($V598), Certificate!$D:$D=""D""), """")"),"")</f>
        <v/>
      </c>
      <c r="AL598" s="2"/>
    </row>
    <row r="599" spans="1:38" ht="13" x14ac:dyDescent="0.15">
      <c r="A599" s="2">
        <v>590</v>
      </c>
      <c r="B599" s="3">
        <v>45351</v>
      </c>
      <c r="D599" s="2" t="s">
        <v>2168</v>
      </c>
      <c r="E599" s="2" t="s">
        <v>771</v>
      </c>
      <c r="F599" s="2" t="s">
        <v>2205</v>
      </c>
      <c r="G599" s="2" t="s">
        <v>2206</v>
      </c>
      <c r="H599" s="2" t="s">
        <v>2207</v>
      </c>
      <c r="I599" s="2" t="s">
        <v>835</v>
      </c>
      <c r="J599" s="2" t="s">
        <v>2208</v>
      </c>
      <c r="K599" s="2" t="s">
        <v>1</v>
      </c>
      <c r="V599" s="4" t="str">
        <f t="shared" si="2"/>
        <v>DİLARA DİDEM TEMUR</v>
      </c>
      <c r="X599" s="5"/>
      <c r="Y599" s="5"/>
      <c r="Z599" s="2" t="str">
        <f>IFERROR(VLOOKUP(V599,#REF!, 8, FALSE), "No result")</f>
        <v>No result</v>
      </c>
      <c r="AA599" s="5" t="str">
        <f>IFERROR(VLOOKUP($V599,#REF!, 11, FALSE), "No result")</f>
        <v>No result</v>
      </c>
      <c r="AB599" s="5" t="str">
        <f>IFERROR(VLOOKUP($V599,#REF!, 16, FALSE), "No result")</f>
        <v>No result</v>
      </c>
      <c r="AC599" s="5"/>
      <c r="AD599" s="7" t="str">
        <f t="shared" si="5"/>
        <v/>
      </c>
      <c r="AE599" s="21" t="str">
        <f ca="1">IFERROR(__xludf.DUMMYFUNCTION("IFERROR(FILTER(Certificate!$B:$B, LOWER(Certificate!$A:$A)=LOWER(TRIM($V599)), (Certificate!$D:$D=""H"") + (Certificate!$D:$D=""HTO"")), """")"),"2024-AT-C284")</f>
        <v>2024-AT-C284</v>
      </c>
      <c r="AF599" s="7"/>
      <c r="AG599" s="7" t="str">
        <f t="shared" si="3"/>
        <v/>
      </c>
      <c r="AH599" s="8" t="str">
        <f ca="1">IFERROR(__xludf.DUMMYFUNCTION("IFERROR(FILTER(Certificate!$B:$B, LOWER(Certificate!$A:$A)=LOWER(TRIM($V599)), (Certificate!$D:$D=""TO"") + (Certificate!$D:$D=""HTO"")), """")"),"2024-AT-C298")</f>
        <v>2024-AT-C298</v>
      </c>
      <c r="AI599" s="7"/>
      <c r="AJ599" s="7" t="str">
        <f t="shared" si="4"/>
        <v/>
      </c>
      <c r="AK599" s="8" t="str">
        <f ca="1">IFERROR(__xludf.DUMMYFUNCTION("IFERROR(FILTER(Certificate!$B:$B, Certificate!$A:$A=TRIM($V599), Certificate!$D:$D=""D""), """")"),"")</f>
        <v/>
      </c>
      <c r="AL599" s="2"/>
    </row>
    <row r="600" spans="1:38" ht="13" x14ac:dyDescent="0.15">
      <c r="A600" s="2">
        <v>591</v>
      </c>
      <c r="B600" s="3">
        <v>45351</v>
      </c>
      <c r="D600" s="2" t="s">
        <v>2168</v>
      </c>
      <c r="E600" s="2" t="s">
        <v>771</v>
      </c>
      <c r="F600" s="2" t="s">
        <v>2209</v>
      </c>
      <c r="G600" s="2" t="s">
        <v>2210</v>
      </c>
      <c r="H600" s="2" t="s">
        <v>2211</v>
      </c>
      <c r="I600" s="2" t="s">
        <v>2212</v>
      </c>
      <c r="K600" s="2" t="s">
        <v>1</v>
      </c>
      <c r="V600" s="4" t="str">
        <f t="shared" si="2"/>
        <v>Bulent Demiral</v>
      </c>
      <c r="X600" s="5"/>
      <c r="Z600" s="2" t="str">
        <f>IFERROR(VLOOKUP(V600,#REF!, 8, FALSE), "No result")</f>
        <v>No result</v>
      </c>
      <c r="AA600" s="5" t="str">
        <f>IFERROR(VLOOKUP($V600,#REF!, 11, FALSE), "No result")</f>
        <v>No result</v>
      </c>
      <c r="AB600" s="5" t="str">
        <f>IFERROR(VLOOKUP($V600,#REF!, 16, FALSE), "No result")</f>
        <v>No result</v>
      </c>
      <c r="AC600" s="5"/>
      <c r="AD600" s="7" t="str">
        <f t="shared" si="5"/>
        <v/>
      </c>
      <c r="AE600" s="21" t="str">
        <f ca="1">IFERROR(__xludf.DUMMYFUNCTION("IFERROR(FILTER(Certificate!$B:$B, LOWER(Certificate!$A:$A)=LOWER(TRIM($V600)), (Certificate!$D:$D=""H"") + (Certificate!$D:$D=""HTO"")), """")"),"2024-AT-C252")</f>
        <v>2024-AT-C252</v>
      </c>
      <c r="AF600" s="7"/>
      <c r="AG600" s="7" t="str">
        <f t="shared" si="3"/>
        <v/>
      </c>
      <c r="AH600" s="8" t="str">
        <f ca="1">IFERROR(__xludf.DUMMYFUNCTION("IFERROR(FILTER(Certificate!$B:$B, LOWER(Certificate!$A:$A)=LOWER(TRIM($V600)), (Certificate!$D:$D=""TO"") + (Certificate!$D:$D=""HTO"")), """")"),"")</f>
        <v/>
      </c>
      <c r="AI600" s="7"/>
      <c r="AJ600" s="7" t="str">
        <f t="shared" si="4"/>
        <v/>
      </c>
      <c r="AK600" s="8" t="str">
        <f ca="1">IFERROR(__xludf.DUMMYFUNCTION("IFERROR(FILTER(Certificate!$B:$B, Certificate!$A:$A=TRIM($V600), Certificate!$D:$D=""D""), """")"),"")</f>
        <v/>
      </c>
      <c r="AL600" s="2"/>
    </row>
    <row r="601" spans="1:38" ht="13" x14ac:dyDescent="0.15">
      <c r="A601" s="2">
        <v>592</v>
      </c>
      <c r="B601" s="3">
        <v>45351</v>
      </c>
      <c r="D601" s="2" t="s">
        <v>2168</v>
      </c>
      <c r="E601" s="2" t="s">
        <v>771</v>
      </c>
      <c r="F601" s="2" t="s">
        <v>2213</v>
      </c>
      <c r="G601" s="2" t="s">
        <v>2214</v>
      </c>
      <c r="H601" s="2" t="s">
        <v>2215</v>
      </c>
      <c r="I601" s="2" t="s">
        <v>2216</v>
      </c>
      <c r="J601" s="2" t="s">
        <v>2217</v>
      </c>
      <c r="K601" s="2" t="s">
        <v>1</v>
      </c>
      <c r="V601" s="4" t="str">
        <f t="shared" si="2"/>
        <v>Yavuz Kurtulan</v>
      </c>
      <c r="X601" s="5"/>
      <c r="Y601" s="5"/>
      <c r="Z601" s="2" t="str">
        <f>IFERROR(VLOOKUP(V601,#REF!, 8, FALSE), "No result")</f>
        <v>No result</v>
      </c>
      <c r="AA601" s="5" t="str">
        <f>IFERROR(VLOOKUP($V601,#REF!, 11, FALSE), "No result")</f>
        <v>No result</v>
      </c>
      <c r="AB601" s="5" t="str">
        <f>IFERROR(VLOOKUP($V601,#REF!, 16, FALSE), "No result")</f>
        <v>No result</v>
      </c>
      <c r="AC601" s="5"/>
      <c r="AD601" s="7" t="str">
        <f t="shared" si="5"/>
        <v/>
      </c>
      <c r="AE601" s="21" t="str">
        <f ca="1">IFERROR(__xludf.DUMMYFUNCTION("IFERROR(FILTER(Certificate!$B:$B, LOWER(Certificate!$A:$A)=LOWER(TRIM($V601)), (Certificate!$D:$D=""H"") + (Certificate!$D:$D=""HTO"")), """")"),"2024-AT-C271")</f>
        <v>2024-AT-C271</v>
      </c>
      <c r="AF601" s="7"/>
      <c r="AG601" s="7" t="str">
        <f t="shared" si="3"/>
        <v/>
      </c>
      <c r="AH601" s="8" t="str">
        <f ca="1">IFERROR(__xludf.DUMMYFUNCTION("IFERROR(FILTER(Certificate!$B:$B, LOWER(Certificate!$A:$A)=LOWER(TRIM($V601)), (Certificate!$D:$D=""TO"") + (Certificate!$D:$D=""HTO"")), """")"),"")</f>
        <v/>
      </c>
      <c r="AI601" s="7"/>
      <c r="AJ601" s="7" t="str">
        <f t="shared" si="4"/>
        <v/>
      </c>
      <c r="AK601" s="8" t="str">
        <f ca="1">IFERROR(__xludf.DUMMYFUNCTION("IFERROR(FILTER(Certificate!$B:$B, Certificate!$A:$A=TRIM($V601), Certificate!$D:$D=""D""), """")"),"")</f>
        <v/>
      </c>
      <c r="AL601" s="2"/>
    </row>
    <row r="602" spans="1:38" ht="13" x14ac:dyDescent="0.15">
      <c r="A602" s="2">
        <v>593</v>
      </c>
      <c r="B602" s="3">
        <v>45351</v>
      </c>
      <c r="D602" s="2" t="s">
        <v>2168</v>
      </c>
      <c r="E602" s="2" t="s">
        <v>771</v>
      </c>
      <c r="F602" s="2" t="s">
        <v>2218</v>
      </c>
      <c r="G602" s="2" t="s">
        <v>2219</v>
      </c>
      <c r="H602" s="2" t="s">
        <v>2220</v>
      </c>
      <c r="I602" s="2" t="s">
        <v>2221</v>
      </c>
      <c r="J602" s="2" t="s">
        <v>2222</v>
      </c>
      <c r="K602" s="2" t="s">
        <v>1</v>
      </c>
      <c r="V602" s="4" t="str">
        <f t="shared" si="2"/>
        <v>MUSTAFA AÇIKGÖZOĞLU</v>
      </c>
      <c r="X602" s="5"/>
      <c r="Y602" s="5"/>
      <c r="Z602" s="2" t="str">
        <f>IFERROR(VLOOKUP(V602,#REF!, 8, FALSE), "No result")</f>
        <v>No result</v>
      </c>
      <c r="AA602" s="5" t="str">
        <f>IFERROR(VLOOKUP($V602,#REF!, 11, FALSE), "No result")</f>
        <v>No result</v>
      </c>
      <c r="AB602" s="5" t="str">
        <f>IFERROR(VLOOKUP($V602,#REF!, 16, FALSE), "No result")</f>
        <v>No result</v>
      </c>
      <c r="AC602" s="5"/>
      <c r="AD602" s="7" t="str">
        <f t="shared" si="5"/>
        <v/>
      </c>
      <c r="AE602" s="21" t="str">
        <f ca="1">IFERROR(__xludf.DUMMYFUNCTION("IFERROR(FILTER(Certificate!$B:$B, LOWER(Certificate!$A:$A)=LOWER(TRIM($V602)), (Certificate!$D:$D=""H"") + (Certificate!$D:$D=""HTO"")), """")"),"")</f>
        <v/>
      </c>
      <c r="AF602" s="7"/>
      <c r="AG602" s="7" t="str">
        <f t="shared" si="3"/>
        <v/>
      </c>
      <c r="AH602" s="8" t="str">
        <f ca="1">IFERROR(__xludf.DUMMYFUNCTION("IFERROR(FILTER(Certificate!$B:$B, LOWER(Certificate!$A:$A)=LOWER(TRIM($V602)), (Certificate!$D:$D=""TO"") + (Certificate!$D:$D=""HTO"")), """")"),"")</f>
        <v/>
      </c>
      <c r="AI602" s="7"/>
      <c r="AJ602" s="7" t="str">
        <f t="shared" si="4"/>
        <v/>
      </c>
      <c r="AK602" s="8" t="str">
        <f ca="1">IFERROR(__xludf.DUMMYFUNCTION("IFERROR(FILTER(Certificate!$B:$B, Certificate!$A:$A=TRIM($V602), Certificate!$D:$D=""D""), """")"),"")</f>
        <v/>
      </c>
      <c r="AL602" s="2"/>
    </row>
    <row r="603" spans="1:38" ht="13" x14ac:dyDescent="0.15">
      <c r="A603" s="2">
        <v>594</v>
      </c>
      <c r="B603" s="3">
        <v>45351</v>
      </c>
      <c r="D603" s="2" t="s">
        <v>2168</v>
      </c>
      <c r="E603" s="2" t="s">
        <v>771</v>
      </c>
      <c r="F603" s="2" t="s">
        <v>2223</v>
      </c>
      <c r="G603" s="2" t="s">
        <v>2224</v>
      </c>
      <c r="H603" s="2" t="s">
        <v>2225</v>
      </c>
      <c r="I603" s="2" t="s">
        <v>2226</v>
      </c>
      <c r="K603" s="2" t="s">
        <v>1</v>
      </c>
      <c r="V603" s="4" t="str">
        <f t="shared" si="2"/>
        <v>Gökhan Tuğrul</v>
      </c>
      <c r="X603" s="5"/>
      <c r="Z603" s="2" t="str">
        <f>IFERROR(VLOOKUP(V603,#REF!, 8, FALSE), "No result")</f>
        <v>No result</v>
      </c>
      <c r="AA603" s="5" t="str">
        <f>IFERROR(VLOOKUP($V603,#REF!, 11, FALSE), "No result")</f>
        <v>No result</v>
      </c>
      <c r="AB603" s="5" t="str">
        <f>IFERROR(VLOOKUP($V603,#REF!, 16, FALSE), "No result")</f>
        <v>No result</v>
      </c>
      <c r="AC603" s="5"/>
      <c r="AD603" s="7" t="str">
        <f t="shared" si="5"/>
        <v/>
      </c>
      <c r="AE603" s="21" t="str">
        <f ca="1">IFERROR(__xludf.DUMMYFUNCTION("IFERROR(FILTER(Certificate!$B:$B, LOWER(Certificate!$A:$A)=LOWER(TRIM($V603)), (Certificate!$D:$D=""H"") + (Certificate!$D:$D=""HTO"")), """")"),"2024-AT-C236")</f>
        <v>2024-AT-C236</v>
      </c>
      <c r="AF603" s="7"/>
      <c r="AG603" s="7" t="str">
        <f t="shared" si="3"/>
        <v/>
      </c>
      <c r="AH603" s="8" t="str">
        <f ca="1">IFERROR(__xludf.DUMMYFUNCTION("IFERROR(FILTER(Certificate!$B:$B, LOWER(Certificate!$A:$A)=LOWER(TRIM($V603)), (Certificate!$D:$D=""TO"") + (Certificate!$D:$D=""HTO"")), """")"),"")</f>
        <v/>
      </c>
      <c r="AI603" s="7"/>
      <c r="AJ603" s="7" t="str">
        <f t="shared" si="4"/>
        <v/>
      </c>
      <c r="AK603" s="8" t="str">
        <f ca="1">IFERROR(__xludf.DUMMYFUNCTION("IFERROR(FILTER(Certificate!$B:$B, Certificate!$A:$A=TRIM($V603), Certificate!$D:$D=""D""), """")"),"")</f>
        <v/>
      </c>
      <c r="AL603" s="2"/>
    </row>
    <row r="604" spans="1:38" ht="13" x14ac:dyDescent="0.15">
      <c r="A604" s="2">
        <v>595</v>
      </c>
      <c r="B604" s="3">
        <v>45351</v>
      </c>
      <c r="D604" s="2" t="s">
        <v>2168</v>
      </c>
      <c r="E604" s="2" t="s">
        <v>771</v>
      </c>
      <c r="F604" s="2" t="s">
        <v>2227</v>
      </c>
      <c r="G604" s="2" t="s">
        <v>2228</v>
      </c>
      <c r="H604" s="2" t="s">
        <v>2229</v>
      </c>
      <c r="I604" s="2" t="s">
        <v>2230</v>
      </c>
      <c r="J604" s="2" t="s">
        <v>2231</v>
      </c>
      <c r="K604" s="2" t="s">
        <v>1</v>
      </c>
      <c r="V604" s="4" t="str">
        <f t="shared" si="2"/>
        <v>Çiğdem Bekmezci</v>
      </c>
      <c r="X604" s="5"/>
      <c r="Z604" s="2" t="str">
        <f>IFERROR(VLOOKUP(V604,#REF!, 8, FALSE), "No result")</f>
        <v>No result</v>
      </c>
      <c r="AA604" s="5" t="str">
        <f>IFERROR(VLOOKUP($V604,#REF!, 11, FALSE), "No result")</f>
        <v>No result</v>
      </c>
      <c r="AB604" s="5" t="str">
        <f>IFERROR(VLOOKUP($V604,#REF!, 16, FALSE), "No result")</f>
        <v>No result</v>
      </c>
      <c r="AC604" s="5"/>
      <c r="AD604" s="7" t="str">
        <f t="shared" si="5"/>
        <v/>
      </c>
      <c r="AE604" s="21" t="str">
        <f ca="1">IFERROR(__xludf.DUMMYFUNCTION("IFERROR(FILTER(Certificate!$B:$B, LOWER(Certificate!$A:$A)=LOWER(TRIM($V604)), (Certificate!$D:$D=""H"") + (Certificate!$D:$D=""HTO"")), """")"),"2024-AT-C300")</f>
        <v>2024-AT-C300</v>
      </c>
      <c r="AF604" s="7"/>
      <c r="AG604" s="7" t="str">
        <f t="shared" si="3"/>
        <v/>
      </c>
      <c r="AH604" s="8" t="str">
        <f ca="1">IFERROR(__xludf.DUMMYFUNCTION("IFERROR(FILTER(Certificate!$B:$B, LOWER(Certificate!$A:$A)=LOWER(TRIM($V604)), (Certificate!$D:$D=""TO"") + (Certificate!$D:$D=""HTO"")), """")"),"")</f>
        <v/>
      </c>
      <c r="AI604" s="7"/>
      <c r="AJ604" s="7" t="str">
        <f t="shared" si="4"/>
        <v/>
      </c>
      <c r="AK604" s="8" t="str">
        <f ca="1">IFERROR(__xludf.DUMMYFUNCTION("IFERROR(FILTER(Certificate!$B:$B, Certificate!$A:$A=TRIM($V604), Certificate!$D:$D=""D""), """")"),"")</f>
        <v/>
      </c>
      <c r="AL604" s="2"/>
    </row>
    <row r="605" spans="1:38" ht="13" x14ac:dyDescent="0.15">
      <c r="A605" s="2">
        <v>596</v>
      </c>
      <c r="B605" s="3">
        <v>45351</v>
      </c>
      <c r="D605" s="2" t="s">
        <v>2168</v>
      </c>
      <c r="E605" s="2" t="s">
        <v>771</v>
      </c>
      <c r="F605" s="2" t="s">
        <v>958</v>
      </c>
      <c r="G605" s="2" t="s">
        <v>2232</v>
      </c>
      <c r="H605" s="2" t="s">
        <v>2233</v>
      </c>
      <c r="I605" s="2" t="s">
        <v>835</v>
      </c>
      <c r="J605" s="2" t="s">
        <v>2234</v>
      </c>
      <c r="K605" s="2" t="s">
        <v>1</v>
      </c>
      <c r="V605" s="4" t="str">
        <f t="shared" si="2"/>
        <v>Mustafa Kayacan</v>
      </c>
      <c r="X605" s="5"/>
      <c r="Z605" s="2" t="str">
        <f>IFERROR(VLOOKUP(V605,#REF!, 8, FALSE), "No result")</f>
        <v>No result</v>
      </c>
      <c r="AA605" s="5" t="str">
        <f>IFERROR(VLOOKUP($V605,#REF!, 11, FALSE), "No result")</f>
        <v>No result</v>
      </c>
      <c r="AB605" s="5" t="str">
        <f>IFERROR(VLOOKUP($V605,#REF!, 16, FALSE), "No result")</f>
        <v>No result</v>
      </c>
      <c r="AC605" s="5"/>
      <c r="AD605" s="7" t="str">
        <f t="shared" si="5"/>
        <v/>
      </c>
      <c r="AE605" s="21" t="str">
        <f ca="1">IFERROR(__xludf.DUMMYFUNCTION("IFERROR(FILTER(Certificate!$B:$B, LOWER(Certificate!$A:$A)=LOWER(TRIM($V605)), (Certificate!$D:$D=""H"") + (Certificate!$D:$D=""HTO"")), """")"),"2024-AT-C302")</f>
        <v>2024-AT-C302</v>
      </c>
      <c r="AF605" s="7"/>
      <c r="AG605" s="7" t="str">
        <f t="shared" si="3"/>
        <v/>
      </c>
      <c r="AH605" s="8" t="str">
        <f ca="1">IFERROR(__xludf.DUMMYFUNCTION("IFERROR(FILTER(Certificate!$B:$B, LOWER(Certificate!$A:$A)=LOWER(TRIM($V605)), (Certificate!$D:$D=""TO"") + (Certificate!$D:$D=""HTO"")), """")"),"")</f>
        <v/>
      </c>
      <c r="AI605" s="7"/>
      <c r="AJ605" s="7" t="str">
        <f t="shared" si="4"/>
        <v/>
      </c>
      <c r="AK605" s="8" t="str">
        <f ca="1">IFERROR(__xludf.DUMMYFUNCTION("IFERROR(FILTER(Certificate!$B:$B, Certificate!$A:$A=TRIM($V605), Certificate!$D:$D=""D""), """")"),"")</f>
        <v/>
      </c>
      <c r="AL605" s="2"/>
    </row>
    <row r="606" spans="1:38" ht="13" x14ac:dyDescent="0.15">
      <c r="A606" s="2">
        <v>597</v>
      </c>
      <c r="B606" s="3">
        <v>45351</v>
      </c>
      <c r="D606" s="2" t="s">
        <v>2168</v>
      </c>
      <c r="E606" s="2" t="s">
        <v>771</v>
      </c>
      <c r="F606" s="2" t="s">
        <v>2235</v>
      </c>
      <c r="G606" s="2" t="s">
        <v>2236</v>
      </c>
      <c r="H606" s="2" t="s">
        <v>2237</v>
      </c>
      <c r="I606" s="2" t="s">
        <v>2238</v>
      </c>
      <c r="J606" s="2" t="s">
        <v>2239</v>
      </c>
      <c r="K606" s="2" t="s">
        <v>1</v>
      </c>
      <c r="V606" s="4" t="str">
        <f t="shared" si="2"/>
        <v>ECEVİT BARKIN KALUÇ</v>
      </c>
      <c r="X606" s="5"/>
      <c r="Y606" s="5"/>
      <c r="Z606" s="2" t="str">
        <f>IFERROR(VLOOKUP(V606,#REF!, 8, FALSE), "No result")</f>
        <v>No result</v>
      </c>
      <c r="AA606" s="5" t="str">
        <f>IFERROR(VLOOKUP($V606,#REF!, 11, FALSE), "No result")</f>
        <v>No result</v>
      </c>
      <c r="AB606" s="5" t="str">
        <f>IFERROR(VLOOKUP($V606,#REF!, 16, FALSE), "No result")</f>
        <v>No result</v>
      </c>
      <c r="AC606" s="5"/>
      <c r="AD606" s="7" t="str">
        <f t="shared" si="5"/>
        <v/>
      </c>
      <c r="AE606" s="21" t="str">
        <f ca="1">IFERROR(__xludf.DUMMYFUNCTION("IFERROR(FILTER(Certificate!$B:$B, LOWER(Certificate!$A:$A)=LOWER(TRIM($V606)), (Certificate!$D:$D=""H"") + (Certificate!$D:$D=""HTO"")), """")"),"")</f>
        <v/>
      </c>
      <c r="AF606" s="7"/>
      <c r="AG606" s="7" t="str">
        <f t="shared" si="3"/>
        <v/>
      </c>
      <c r="AH606" s="8" t="str">
        <f ca="1">IFERROR(__xludf.DUMMYFUNCTION("IFERROR(FILTER(Certificate!$B:$B, LOWER(Certificate!$A:$A)=LOWER(TRIM($V606)), (Certificate!$D:$D=""TO"") + (Certificate!$D:$D=""HTO"")), """")"),"")</f>
        <v/>
      </c>
      <c r="AI606" s="7"/>
      <c r="AJ606" s="7" t="str">
        <f t="shared" si="4"/>
        <v/>
      </c>
      <c r="AK606" s="8" t="str">
        <f ca="1">IFERROR(__xludf.DUMMYFUNCTION("IFERROR(FILTER(Certificate!$B:$B, Certificate!$A:$A=TRIM($V606), Certificate!$D:$D=""D""), """")"),"")</f>
        <v/>
      </c>
      <c r="AL606" s="2"/>
    </row>
    <row r="607" spans="1:38" ht="13" x14ac:dyDescent="0.15">
      <c r="A607" s="2">
        <v>598</v>
      </c>
      <c r="B607" s="3">
        <v>45351</v>
      </c>
      <c r="D607" s="2" t="s">
        <v>2168</v>
      </c>
      <c r="E607" s="2" t="s">
        <v>771</v>
      </c>
      <c r="F607" s="2" t="s">
        <v>2240</v>
      </c>
      <c r="G607" s="2" t="s">
        <v>2241</v>
      </c>
      <c r="H607" s="2" t="s">
        <v>2242</v>
      </c>
      <c r="I607" s="2" t="s">
        <v>2230</v>
      </c>
      <c r="J607" s="2" t="s">
        <v>2243</v>
      </c>
      <c r="K607" s="2" t="s">
        <v>1</v>
      </c>
      <c r="V607" s="4" t="str">
        <f t="shared" si="2"/>
        <v>NİGAR AKÇA DURDU</v>
      </c>
      <c r="X607" s="5"/>
      <c r="Z607" s="2" t="str">
        <f>IFERROR(VLOOKUP(V607,#REF!, 8, FALSE), "No result")</f>
        <v>No result</v>
      </c>
      <c r="AA607" s="5" t="str">
        <f>IFERROR(VLOOKUP($V607,#REF!, 11, FALSE), "No result")</f>
        <v>No result</v>
      </c>
      <c r="AB607" s="5" t="str">
        <f>IFERROR(VLOOKUP($V607,#REF!, 16, FALSE), "No result")</f>
        <v>No result</v>
      </c>
      <c r="AC607" s="5"/>
      <c r="AD607" s="7" t="str">
        <f t="shared" si="5"/>
        <v/>
      </c>
      <c r="AE607" s="21" t="str">
        <f ca="1">IFERROR(__xludf.DUMMYFUNCTION("IFERROR(FILTER(Certificate!$B:$B, LOWER(Certificate!$A:$A)=LOWER(TRIM($V607)), (Certificate!$D:$D=""H"") + (Certificate!$D:$D=""HTO"")), """")"),"2024-AT-C277")</f>
        <v>2024-AT-C277</v>
      </c>
      <c r="AF607" s="7"/>
      <c r="AG607" s="7" t="str">
        <f t="shared" si="3"/>
        <v/>
      </c>
      <c r="AH607" s="8" t="str">
        <f ca="1">IFERROR(__xludf.DUMMYFUNCTION("IFERROR(FILTER(Certificate!$B:$B, LOWER(Certificate!$A:$A)=LOWER(TRIM($V607)), (Certificate!$D:$D=""TO"") + (Certificate!$D:$D=""HTO"")), """")"),"2024-AT-C282")</f>
        <v>2024-AT-C282</v>
      </c>
      <c r="AI607" s="7"/>
      <c r="AJ607" s="7" t="str">
        <f t="shared" si="4"/>
        <v/>
      </c>
      <c r="AK607" s="8" t="str">
        <f ca="1">IFERROR(__xludf.DUMMYFUNCTION("IFERROR(FILTER(Certificate!$B:$B, Certificate!$A:$A=TRIM($V607), Certificate!$D:$D=""D""), """")"),"")</f>
        <v/>
      </c>
      <c r="AL607" s="2"/>
    </row>
    <row r="608" spans="1:38" ht="13" x14ac:dyDescent="0.15">
      <c r="A608" s="2">
        <v>599</v>
      </c>
      <c r="B608" s="3">
        <v>45351</v>
      </c>
      <c r="D608" s="2" t="s">
        <v>2168</v>
      </c>
      <c r="E608" s="2" t="s">
        <v>771</v>
      </c>
      <c r="F608" s="2" t="s">
        <v>2244</v>
      </c>
      <c r="G608" s="2" t="s">
        <v>1752</v>
      </c>
      <c r="H608" s="2" t="s">
        <v>2245</v>
      </c>
      <c r="I608" s="2" t="s">
        <v>2230</v>
      </c>
      <c r="J608" s="2" t="s">
        <v>2243</v>
      </c>
      <c r="K608" s="2" t="s">
        <v>1</v>
      </c>
      <c r="V608" s="4" t="str">
        <f t="shared" si="2"/>
        <v>AYSEN YILMAZ</v>
      </c>
      <c r="X608" s="5"/>
      <c r="Z608" s="2" t="str">
        <f>IFERROR(VLOOKUP(V608,#REF!, 8, FALSE), "No result")</f>
        <v>No result</v>
      </c>
      <c r="AA608" s="5" t="str">
        <f>IFERROR(VLOOKUP($V608,#REF!, 11, FALSE), "No result")</f>
        <v>No result</v>
      </c>
      <c r="AB608" s="5" t="str">
        <f>IFERROR(VLOOKUP($V608,#REF!, 16, FALSE), "No result")</f>
        <v>No result</v>
      </c>
      <c r="AC608" s="5"/>
      <c r="AD608" s="7" t="str">
        <f t="shared" si="5"/>
        <v/>
      </c>
      <c r="AE608" s="21" t="str">
        <f ca="1">IFERROR(__xludf.DUMMYFUNCTION("IFERROR(FILTER(Certificate!$B:$B, LOWER(Certificate!$A:$A)=LOWER(TRIM($V608)), (Certificate!$D:$D=""H"") + (Certificate!$D:$D=""HTO"")), """")"),"")</f>
        <v/>
      </c>
      <c r="AF608" s="7"/>
      <c r="AG608" s="7" t="str">
        <f t="shared" si="3"/>
        <v/>
      </c>
      <c r="AH608" s="8" t="str">
        <f ca="1">IFERROR(__xludf.DUMMYFUNCTION("IFERROR(FILTER(Certificate!$B:$B, LOWER(Certificate!$A:$A)=LOWER(TRIM($V608)), (Certificate!$D:$D=""TO"") + (Certificate!$D:$D=""HTO"")), """")"),"2024-AT-C272")</f>
        <v>2024-AT-C272</v>
      </c>
      <c r="AI608" s="7"/>
      <c r="AJ608" s="7" t="str">
        <f t="shared" si="4"/>
        <v/>
      </c>
      <c r="AK608" s="8" t="str">
        <f ca="1">IFERROR(__xludf.DUMMYFUNCTION("IFERROR(FILTER(Certificate!$B:$B, Certificate!$A:$A=TRIM($V608), Certificate!$D:$D=""D""), """")"),"")</f>
        <v/>
      </c>
      <c r="AL608" s="2"/>
    </row>
    <row r="609" spans="1:38" ht="13" x14ac:dyDescent="0.15">
      <c r="A609" s="2">
        <v>600</v>
      </c>
      <c r="B609" s="3">
        <v>45351</v>
      </c>
      <c r="D609" s="2" t="s">
        <v>2168</v>
      </c>
      <c r="E609" s="2" t="s">
        <v>771</v>
      </c>
      <c r="F609" s="2" t="s">
        <v>1124</v>
      </c>
      <c r="G609" s="2" t="s">
        <v>2246</v>
      </c>
      <c r="H609" s="2" t="s">
        <v>2247</v>
      </c>
      <c r="I609" s="2" t="s">
        <v>2248</v>
      </c>
      <c r="J609" s="2" t="s">
        <v>2243</v>
      </c>
      <c r="K609" s="2" t="s">
        <v>1</v>
      </c>
      <c r="V609" s="4" t="str">
        <f t="shared" si="2"/>
        <v>ÖZLEM YILMAZ KIRARAZ</v>
      </c>
      <c r="X609" s="5"/>
      <c r="Z609" s="2" t="str">
        <f>IFERROR(VLOOKUP(V609,#REF!, 8, FALSE), "No result")</f>
        <v>No result</v>
      </c>
      <c r="AA609" s="5" t="str">
        <f>IFERROR(VLOOKUP($V609,#REF!, 11, FALSE), "No result")</f>
        <v>No result</v>
      </c>
      <c r="AB609" s="5" t="str">
        <f>IFERROR(VLOOKUP($V609,#REF!, 16, FALSE), "No result")</f>
        <v>No result</v>
      </c>
      <c r="AC609" s="5"/>
      <c r="AD609" s="7" t="str">
        <f t="shared" si="5"/>
        <v/>
      </c>
      <c r="AE609" s="21" t="str">
        <f ca="1">IFERROR(__xludf.DUMMYFUNCTION("IFERROR(FILTER(Certificate!$B:$B, LOWER(Certificate!$A:$A)=LOWER(TRIM($V609)), (Certificate!$D:$D=""H"") + (Certificate!$D:$D=""HTO"")), """")"),"2024-AT-C299")</f>
        <v>2024-AT-C299</v>
      </c>
      <c r="AF609" s="7"/>
      <c r="AG609" s="7" t="str">
        <f t="shared" si="3"/>
        <v/>
      </c>
      <c r="AH609" s="8" t="str">
        <f ca="1">IFERROR(__xludf.DUMMYFUNCTION("IFERROR(FILTER(Certificate!$B:$B, LOWER(Certificate!$A:$A)=LOWER(TRIM($V609)), (Certificate!$D:$D=""TO"") + (Certificate!$D:$D=""HTO"")), """")"),"")</f>
        <v/>
      </c>
      <c r="AI609" s="7"/>
      <c r="AJ609" s="7" t="str">
        <f t="shared" si="4"/>
        <v/>
      </c>
      <c r="AK609" s="8" t="str">
        <f ca="1">IFERROR(__xludf.DUMMYFUNCTION("IFERROR(FILTER(Certificate!$B:$B, Certificate!$A:$A=TRIM($V609), Certificate!$D:$D=""D""), """")"),"")</f>
        <v/>
      </c>
      <c r="AL609" s="2"/>
    </row>
    <row r="610" spans="1:38" ht="13" x14ac:dyDescent="0.15">
      <c r="A610" s="2">
        <v>601</v>
      </c>
      <c r="B610" s="3">
        <v>45351</v>
      </c>
      <c r="D610" s="2" t="s">
        <v>2168</v>
      </c>
      <c r="E610" s="2" t="s">
        <v>771</v>
      </c>
      <c r="F610" s="2" t="s">
        <v>2249</v>
      </c>
      <c r="G610" s="2" t="s">
        <v>2250</v>
      </c>
      <c r="H610" s="2" t="s">
        <v>2251</v>
      </c>
      <c r="K610" s="2" t="s">
        <v>1</v>
      </c>
      <c r="V610" s="4" t="str">
        <f t="shared" si="2"/>
        <v>SULTAN GÜNAR</v>
      </c>
      <c r="X610" s="5"/>
      <c r="Y610" s="5"/>
      <c r="Z610" s="2" t="str">
        <f>IFERROR(VLOOKUP(V610,#REF!, 8, FALSE), "No result")</f>
        <v>No result</v>
      </c>
      <c r="AA610" s="5" t="str">
        <f>IFERROR(VLOOKUP($V610,#REF!, 11, FALSE), "No result")</f>
        <v>No result</v>
      </c>
      <c r="AB610" s="5" t="str">
        <f>IFERROR(VLOOKUP($V610,#REF!, 16, FALSE), "No result")</f>
        <v>No result</v>
      </c>
      <c r="AC610" s="5"/>
      <c r="AD610" s="7" t="str">
        <f t="shared" si="5"/>
        <v/>
      </c>
      <c r="AE610" s="21" t="str">
        <f ca="1">IFERROR(__xludf.DUMMYFUNCTION("IFERROR(FILTER(Certificate!$B:$B, LOWER(Certificate!$A:$A)=LOWER(TRIM($V610)), (Certificate!$D:$D=""H"") + (Certificate!$D:$D=""HTO"")), """")"),"")</f>
        <v/>
      </c>
      <c r="AF610" s="7"/>
      <c r="AG610" s="7" t="str">
        <f t="shared" si="3"/>
        <v/>
      </c>
      <c r="AH610" s="8" t="str">
        <f ca="1">IFERROR(__xludf.DUMMYFUNCTION("IFERROR(FILTER(Certificate!$B:$B, LOWER(Certificate!$A:$A)=LOWER(TRIM($V610)), (Certificate!$D:$D=""TO"") + (Certificate!$D:$D=""HTO"")), """")"),"")</f>
        <v/>
      </c>
      <c r="AI610" s="7"/>
      <c r="AJ610" s="7" t="str">
        <f t="shared" si="4"/>
        <v/>
      </c>
      <c r="AK610" s="8" t="str">
        <f ca="1">IFERROR(__xludf.DUMMYFUNCTION("IFERROR(FILTER(Certificate!$B:$B, Certificate!$A:$A=TRIM($V610), Certificate!$D:$D=""D""), """")"),"")</f>
        <v/>
      </c>
      <c r="AL610" s="2"/>
    </row>
    <row r="611" spans="1:38" ht="13" x14ac:dyDescent="0.15">
      <c r="A611" s="2">
        <v>602</v>
      </c>
      <c r="B611" s="3">
        <v>45351</v>
      </c>
      <c r="D611" s="2" t="s">
        <v>2168</v>
      </c>
      <c r="E611" s="2" t="s">
        <v>771</v>
      </c>
      <c r="F611" s="2" t="s">
        <v>2252</v>
      </c>
      <c r="G611" s="2" t="s">
        <v>2253</v>
      </c>
      <c r="H611" s="2" t="s">
        <v>2254</v>
      </c>
      <c r="I611" s="2" t="s">
        <v>2255</v>
      </c>
      <c r="J611" s="2" t="s">
        <v>2256</v>
      </c>
      <c r="K611" s="2" t="s">
        <v>1</v>
      </c>
      <c r="V611" s="4" t="str">
        <f t="shared" si="2"/>
        <v>MÜCAHİT GÜRLER</v>
      </c>
      <c r="X611" s="5"/>
      <c r="Z611" s="2" t="str">
        <f>IFERROR(VLOOKUP(V611,#REF!, 8, FALSE), "No result")</f>
        <v>No result</v>
      </c>
      <c r="AA611" s="5" t="str">
        <f>IFERROR(VLOOKUP($V611,#REF!, 11, FALSE), "No result")</f>
        <v>No result</v>
      </c>
      <c r="AB611" s="5" t="str">
        <f>IFERROR(VLOOKUP($V611,#REF!, 16, FALSE), "No result")</f>
        <v>No result</v>
      </c>
      <c r="AC611" s="5"/>
      <c r="AD611" s="7" t="str">
        <f t="shared" si="5"/>
        <v/>
      </c>
      <c r="AE611" s="21" t="str">
        <f ca="1">IFERROR(__xludf.DUMMYFUNCTION("IFERROR(FILTER(Certificate!$B:$B, LOWER(Certificate!$A:$A)=LOWER(TRIM($V611)), (Certificate!$D:$D=""H"") + (Certificate!$D:$D=""HTO"")), """")"),"2024-AT-C275")</f>
        <v>2024-AT-C275</v>
      </c>
      <c r="AF611" s="7"/>
      <c r="AG611" s="7" t="str">
        <f t="shared" si="3"/>
        <v/>
      </c>
      <c r="AH611" s="8" t="str">
        <f ca="1">IFERROR(__xludf.DUMMYFUNCTION("IFERROR(FILTER(Certificate!$B:$B, LOWER(Certificate!$A:$A)=LOWER(TRIM($V611)), (Certificate!$D:$D=""TO"") + (Certificate!$D:$D=""HTO"")), """")"),"2024-AT-C296")</f>
        <v>2024-AT-C296</v>
      </c>
      <c r="AI611" s="7"/>
      <c r="AJ611" s="7" t="str">
        <f t="shared" si="4"/>
        <v/>
      </c>
      <c r="AK611" s="8" t="str">
        <f ca="1">IFERROR(__xludf.DUMMYFUNCTION("IFERROR(FILTER(Certificate!$B:$B, Certificate!$A:$A=TRIM($V611), Certificate!$D:$D=""D""), """")"),"")</f>
        <v/>
      </c>
      <c r="AL611" s="2"/>
    </row>
    <row r="612" spans="1:38" ht="13" x14ac:dyDescent="0.15">
      <c r="A612" s="2">
        <v>603</v>
      </c>
      <c r="B612" s="3">
        <v>45351</v>
      </c>
      <c r="D612" s="2" t="s">
        <v>2168</v>
      </c>
      <c r="E612" s="2" t="s">
        <v>771</v>
      </c>
      <c r="F612" s="2" t="s">
        <v>2257</v>
      </c>
      <c r="G612" s="2" t="s">
        <v>2258</v>
      </c>
      <c r="H612" s="2" t="s">
        <v>2259</v>
      </c>
      <c r="I612" s="2" t="s">
        <v>2260</v>
      </c>
      <c r="J612" s="2" t="s">
        <v>2261</v>
      </c>
      <c r="K612" s="2" t="s">
        <v>1</v>
      </c>
      <c r="V612" s="4" t="str">
        <f t="shared" si="2"/>
        <v>Halil Akbaş</v>
      </c>
      <c r="X612" s="5"/>
      <c r="Z612" s="2" t="str">
        <f>IFERROR(VLOOKUP(V612,#REF!, 8, FALSE), "No result")</f>
        <v>No result</v>
      </c>
      <c r="AA612" s="5" t="str">
        <f>IFERROR(VLOOKUP($V612,#REF!, 11, FALSE), "No result")</f>
        <v>No result</v>
      </c>
      <c r="AB612" s="5" t="str">
        <f>IFERROR(VLOOKUP($V612,#REF!, 16, FALSE), "No result")</f>
        <v>No result</v>
      </c>
      <c r="AC612" s="5"/>
      <c r="AD612" s="7" t="str">
        <f t="shared" si="5"/>
        <v/>
      </c>
      <c r="AE612" s="21" t="str">
        <f ca="1">IFERROR(__xludf.DUMMYFUNCTION("IFERROR(FILTER(Certificate!$B:$B, LOWER(Certificate!$A:$A)=LOWER(TRIM($V612)), (Certificate!$D:$D=""H"") + (Certificate!$D:$D=""HTO"")), """")"),"2024-AT-C265")</f>
        <v>2024-AT-C265</v>
      </c>
      <c r="AF612" s="7"/>
      <c r="AG612" s="7" t="str">
        <f t="shared" si="3"/>
        <v/>
      </c>
      <c r="AH612" s="8" t="str">
        <f ca="1">IFERROR(__xludf.DUMMYFUNCTION("IFERROR(FILTER(Certificate!$B:$B, LOWER(Certificate!$A:$A)=LOWER(TRIM($V612)), (Certificate!$D:$D=""TO"") + (Certificate!$D:$D=""HTO"")), """")"),"")</f>
        <v/>
      </c>
      <c r="AI612" s="7"/>
      <c r="AJ612" s="7" t="str">
        <f t="shared" si="4"/>
        <v/>
      </c>
      <c r="AK612" s="8" t="str">
        <f ca="1">IFERROR(__xludf.DUMMYFUNCTION("IFERROR(FILTER(Certificate!$B:$B, Certificate!$A:$A=TRIM($V612), Certificate!$D:$D=""D""), """")"),"")</f>
        <v/>
      </c>
      <c r="AL612" s="2"/>
    </row>
    <row r="613" spans="1:38" ht="13" x14ac:dyDescent="0.15">
      <c r="A613" s="2">
        <v>604</v>
      </c>
      <c r="B613" s="3">
        <v>45351</v>
      </c>
      <c r="D613" s="2" t="s">
        <v>2168</v>
      </c>
      <c r="E613" s="2" t="s">
        <v>771</v>
      </c>
      <c r="F613" s="2" t="s">
        <v>2262</v>
      </c>
      <c r="G613" s="2" t="s">
        <v>2263</v>
      </c>
      <c r="H613" s="2" t="s">
        <v>2264</v>
      </c>
      <c r="I613" s="2" t="s">
        <v>2265</v>
      </c>
      <c r="J613" s="2" t="s">
        <v>2193</v>
      </c>
      <c r="K613" s="2" t="s">
        <v>1</v>
      </c>
      <c r="V613" s="4" t="str">
        <f t="shared" si="2"/>
        <v>Pembe Gül Cingi</v>
      </c>
      <c r="X613" s="5"/>
      <c r="Y613" s="5"/>
      <c r="Z613" s="2" t="str">
        <f>IFERROR(VLOOKUP(V613,#REF!, 8, FALSE), "No result")</f>
        <v>No result</v>
      </c>
      <c r="AA613" s="5" t="str">
        <f>IFERROR(VLOOKUP($V613,#REF!, 11, FALSE), "No result")</f>
        <v>No result</v>
      </c>
      <c r="AB613" s="5" t="str">
        <f>IFERROR(VLOOKUP($V613,#REF!, 16, FALSE), "No result")</f>
        <v>No result</v>
      </c>
      <c r="AC613" s="5"/>
      <c r="AD613" s="7" t="str">
        <f t="shared" si="5"/>
        <v/>
      </c>
      <c r="AE613" s="21" t="str">
        <f ca="1">IFERROR(__xludf.DUMMYFUNCTION("IFERROR(FILTER(Certificate!$B:$B, LOWER(Certificate!$A:$A)=LOWER(TRIM($V613)), (Certificate!$D:$D=""H"") + (Certificate!$D:$D=""HTO"")), """")"),"2024-AT-C281")</f>
        <v>2024-AT-C281</v>
      </c>
      <c r="AF613" s="7"/>
      <c r="AG613" s="7" t="str">
        <f t="shared" si="3"/>
        <v/>
      </c>
      <c r="AH613" s="8" t="str">
        <f ca="1">IFERROR(__xludf.DUMMYFUNCTION("IFERROR(FILTER(Certificate!$B:$B, LOWER(Certificate!$A:$A)=LOWER(TRIM($V613)), (Certificate!$D:$D=""TO"") + (Certificate!$D:$D=""HTO"")), """")"),"")</f>
        <v/>
      </c>
      <c r="AI613" s="7"/>
      <c r="AJ613" s="7" t="str">
        <f t="shared" si="4"/>
        <v/>
      </c>
      <c r="AK613" s="8" t="str">
        <f ca="1">IFERROR(__xludf.DUMMYFUNCTION("IFERROR(FILTER(Certificate!$B:$B, Certificate!$A:$A=TRIM($V613), Certificate!$D:$D=""D""), """")"),"")</f>
        <v/>
      </c>
      <c r="AL613" s="2"/>
    </row>
    <row r="614" spans="1:38" ht="13" x14ac:dyDescent="0.15">
      <c r="A614" s="2">
        <v>605</v>
      </c>
      <c r="B614" s="3">
        <v>45351</v>
      </c>
      <c r="D614" s="2" t="s">
        <v>2168</v>
      </c>
      <c r="E614" s="2" t="s">
        <v>771</v>
      </c>
      <c r="F614" s="2" t="s">
        <v>1337</v>
      </c>
      <c r="G614" s="2" t="s">
        <v>2266</v>
      </c>
      <c r="H614" s="2" t="s">
        <v>2267</v>
      </c>
      <c r="I614" s="2" t="s">
        <v>2238</v>
      </c>
      <c r="J614" s="2" t="s">
        <v>2268</v>
      </c>
      <c r="K614" s="2" t="s">
        <v>1</v>
      </c>
      <c r="V614" s="4" t="str">
        <f t="shared" si="2"/>
        <v>HAKAN AKIN</v>
      </c>
      <c r="X614" s="5"/>
      <c r="Z614" s="2" t="str">
        <f>IFERROR(VLOOKUP(V614,#REF!, 8, FALSE), "No result")</f>
        <v>No result</v>
      </c>
      <c r="AA614" s="5" t="str">
        <f>IFERROR(VLOOKUP($V614,#REF!, 11, FALSE), "No result")</f>
        <v>No result</v>
      </c>
      <c r="AB614" s="5" t="str">
        <f>IFERROR(VLOOKUP($V614,#REF!, 16, FALSE), "No result")</f>
        <v>No result</v>
      </c>
      <c r="AC614" s="5"/>
      <c r="AD614" s="7" t="str">
        <f t="shared" si="5"/>
        <v/>
      </c>
      <c r="AE614" s="21" t="str">
        <f ca="1">IFERROR(__xludf.DUMMYFUNCTION("IFERROR(FILTER(Certificate!$B:$B, LOWER(Certificate!$A:$A)=LOWER(TRIM($V614)), (Certificate!$D:$D=""H"") + (Certificate!$D:$D=""HTO"")), """")"),"2024-AT-C246")</f>
        <v>2024-AT-C246</v>
      </c>
      <c r="AF614" s="7"/>
      <c r="AG614" s="7" t="str">
        <f t="shared" si="3"/>
        <v/>
      </c>
      <c r="AH614" s="8" t="str">
        <f ca="1">IFERROR(__xludf.DUMMYFUNCTION("IFERROR(FILTER(Certificate!$B:$B, LOWER(Certificate!$A:$A)=LOWER(TRIM($V614)), (Certificate!$D:$D=""TO"") + (Certificate!$D:$D=""HTO"")), """")"),"")</f>
        <v/>
      </c>
      <c r="AI614" s="7"/>
      <c r="AJ614" s="7" t="str">
        <f t="shared" si="4"/>
        <v/>
      </c>
      <c r="AK614" s="8" t="str">
        <f ca="1">IFERROR(__xludf.DUMMYFUNCTION("IFERROR(FILTER(Certificate!$B:$B, Certificate!$A:$A=TRIM($V614), Certificate!$D:$D=""D""), """")"),"")</f>
        <v/>
      </c>
      <c r="AL614" s="2"/>
    </row>
    <row r="615" spans="1:38" ht="13" x14ac:dyDescent="0.15">
      <c r="A615" s="2">
        <v>606</v>
      </c>
      <c r="B615" s="3">
        <v>45351</v>
      </c>
      <c r="D615" s="2" t="s">
        <v>2168</v>
      </c>
      <c r="E615" s="2" t="s">
        <v>771</v>
      </c>
      <c r="F615" s="2" t="s">
        <v>2269</v>
      </c>
      <c r="G615" s="2" t="s">
        <v>2270</v>
      </c>
      <c r="H615" s="2" t="s">
        <v>2271</v>
      </c>
      <c r="K615" s="2" t="s">
        <v>1</v>
      </c>
      <c r="V615" s="4" t="str">
        <f t="shared" si="2"/>
        <v>Melih Yılmazer</v>
      </c>
      <c r="X615" s="5"/>
      <c r="Y615" s="5"/>
      <c r="Z615" s="2" t="str">
        <f>IFERROR(VLOOKUP(V615,#REF!, 8, FALSE), "No result")</f>
        <v>No result</v>
      </c>
      <c r="AA615" s="5" t="str">
        <f>IFERROR(VLOOKUP($V615,#REF!, 11, FALSE), "No result")</f>
        <v>No result</v>
      </c>
      <c r="AB615" s="5" t="str">
        <f>IFERROR(VLOOKUP($V615,#REF!, 16, FALSE), "No result")</f>
        <v>No result</v>
      </c>
      <c r="AC615" s="5"/>
      <c r="AD615" s="7" t="str">
        <f t="shared" si="5"/>
        <v/>
      </c>
      <c r="AE615" s="21" t="str">
        <f ca="1">IFERROR(__xludf.DUMMYFUNCTION("IFERROR(FILTER(Certificate!$B:$B, LOWER(Certificate!$A:$A)=LOWER(TRIM($V615)), (Certificate!$D:$D=""H"") + (Certificate!$D:$D=""HTO"")), """")"),"")</f>
        <v/>
      </c>
      <c r="AF615" s="7"/>
      <c r="AG615" s="7" t="str">
        <f t="shared" si="3"/>
        <v/>
      </c>
      <c r="AH615" s="8" t="str">
        <f ca="1">IFERROR(__xludf.DUMMYFUNCTION("IFERROR(FILTER(Certificate!$B:$B, LOWER(Certificate!$A:$A)=LOWER(TRIM($V615)), (Certificate!$D:$D=""TO"") + (Certificate!$D:$D=""HTO"")), """")"),"")</f>
        <v/>
      </c>
      <c r="AI615" s="7"/>
      <c r="AJ615" s="7" t="str">
        <f t="shared" si="4"/>
        <v/>
      </c>
      <c r="AK615" s="8" t="str">
        <f ca="1">IFERROR(__xludf.DUMMYFUNCTION("IFERROR(FILTER(Certificate!$B:$B, Certificate!$A:$A=TRIM($V615), Certificate!$D:$D=""D""), """")"),"")</f>
        <v/>
      </c>
      <c r="AL615" s="2"/>
    </row>
    <row r="616" spans="1:38" ht="13" x14ac:dyDescent="0.15">
      <c r="A616" s="2">
        <v>607</v>
      </c>
      <c r="B616" s="3">
        <v>45351</v>
      </c>
      <c r="D616" s="2" t="s">
        <v>2168</v>
      </c>
      <c r="E616" s="2" t="s">
        <v>771</v>
      </c>
      <c r="F616" s="2" t="s">
        <v>2272</v>
      </c>
      <c r="G616" s="2" t="s">
        <v>2273</v>
      </c>
      <c r="H616" s="2" t="s">
        <v>2274</v>
      </c>
      <c r="I616" s="2" t="s">
        <v>835</v>
      </c>
      <c r="J616" s="2" t="s">
        <v>2204</v>
      </c>
      <c r="K616" s="2" t="s">
        <v>1</v>
      </c>
      <c r="V616" s="4" t="str">
        <f t="shared" si="2"/>
        <v>Nihat Pançalı</v>
      </c>
      <c r="X616" s="5"/>
      <c r="Y616" s="5"/>
      <c r="Z616" s="2" t="str">
        <f>IFERROR(VLOOKUP(V616,#REF!, 8, FALSE), "No result")</f>
        <v>No result</v>
      </c>
      <c r="AA616" s="5" t="str">
        <f>IFERROR(VLOOKUP($V616,#REF!, 11, FALSE), "No result")</f>
        <v>No result</v>
      </c>
      <c r="AB616" s="5" t="str">
        <f>IFERROR(VLOOKUP($V616,#REF!, 16, FALSE), "No result")</f>
        <v>No result</v>
      </c>
      <c r="AC616" s="5"/>
      <c r="AD616" s="7" t="str">
        <f t="shared" si="5"/>
        <v/>
      </c>
      <c r="AE616" s="21" t="str">
        <f ca="1">IFERROR(__xludf.DUMMYFUNCTION("IFERROR(FILTER(Certificate!$B:$B, LOWER(Certificate!$A:$A)=LOWER(TRIM($V616)), (Certificate!$D:$D=""H"") + (Certificate!$D:$D=""HTO"")), """")"),"")</f>
        <v/>
      </c>
      <c r="AF616" s="7"/>
      <c r="AG616" s="7" t="str">
        <f t="shared" si="3"/>
        <v/>
      </c>
      <c r="AH616" s="8" t="str">
        <f ca="1">IFERROR(__xludf.DUMMYFUNCTION("IFERROR(FILTER(Certificate!$B:$B, LOWER(Certificate!$A:$A)=LOWER(TRIM($V616)), (Certificate!$D:$D=""TO"") + (Certificate!$D:$D=""HTO"")), """")"),"")</f>
        <v/>
      </c>
      <c r="AI616" s="7"/>
      <c r="AJ616" s="7" t="str">
        <f t="shared" si="4"/>
        <v/>
      </c>
      <c r="AK616" s="8" t="str">
        <f ca="1">IFERROR(__xludf.DUMMYFUNCTION("IFERROR(FILTER(Certificate!$B:$B, Certificate!$A:$A=TRIM($V616), Certificate!$D:$D=""D""), """")"),"")</f>
        <v/>
      </c>
      <c r="AL616" s="2"/>
    </row>
    <row r="617" spans="1:38" ht="13" x14ac:dyDescent="0.15">
      <c r="A617" s="2">
        <v>608</v>
      </c>
      <c r="B617" s="3">
        <v>45351</v>
      </c>
      <c r="D617" s="2" t="s">
        <v>2168</v>
      </c>
      <c r="E617" s="2" t="s">
        <v>771</v>
      </c>
      <c r="F617" s="2" t="s">
        <v>2275</v>
      </c>
      <c r="G617" s="2" t="s">
        <v>2276</v>
      </c>
      <c r="H617" s="2" t="s">
        <v>2277</v>
      </c>
      <c r="I617" s="2" t="s">
        <v>2095</v>
      </c>
      <c r="J617" s="2" t="s">
        <v>2095</v>
      </c>
      <c r="K617" s="2" t="s">
        <v>1</v>
      </c>
      <c r="V617" s="4" t="str">
        <f t="shared" si="2"/>
        <v>SELÇUK ÇAKAR</v>
      </c>
      <c r="X617" s="5"/>
      <c r="Y617" s="5"/>
      <c r="Z617" s="2" t="str">
        <f>IFERROR(VLOOKUP(V617,#REF!, 8, FALSE), "No result")</f>
        <v>No result</v>
      </c>
      <c r="AA617" s="5" t="str">
        <f>IFERROR(VLOOKUP($V617,#REF!, 11, FALSE), "No result")</f>
        <v>No result</v>
      </c>
      <c r="AB617" s="5" t="str">
        <f>IFERROR(VLOOKUP($V617,#REF!, 16, FALSE), "No result")</f>
        <v>No result</v>
      </c>
      <c r="AC617" s="5"/>
      <c r="AD617" s="7" t="str">
        <f t="shared" si="5"/>
        <v/>
      </c>
      <c r="AE617" s="21" t="str">
        <f ca="1">IFERROR(__xludf.DUMMYFUNCTION("IFERROR(FILTER(Certificate!$B:$B, LOWER(Certificate!$A:$A)=LOWER(TRIM($V617)), (Certificate!$D:$D=""H"") + (Certificate!$D:$D=""HTO"")), """")"),"")</f>
        <v/>
      </c>
      <c r="AF617" s="7"/>
      <c r="AG617" s="7" t="str">
        <f t="shared" si="3"/>
        <v/>
      </c>
      <c r="AH617" s="8" t="str">
        <f ca="1">IFERROR(__xludf.DUMMYFUNCTION("IFERROR(FILTER(Certificate!$B:$B, LOWER(Certificate!$A:$A)=LOWER(TRIM($V617)), (Certificate!$D:$D=""TO"") + (Certificate!$D:$D=""HTO"")), """")"),"")</f>
        <v/>
      </c>
      <c r="AI617" s="7"/>
      <c r="AJ617" s="7" t="str">
        <f t="shared" si="4"/>
        <v/>
      </c>
      <c r="AK617" s="8" t="str">
        <f ca="1">IFERROR(__xludf.DUMMYFUNCTION("IFERROR(FILTER(Certificate!$B:$B, Certificate!$A:$A=TRIM($V617), Certificate!$D:$D=""D""), """")"),"")</f>
        <v/>
      </c>
      <c r="AL617" s="2"/>
    </row>
    <row r="618" spans="1:38" ht="13" x14ac:dyDescent="0.15">
      <c r="A618" s="2">
        <v>609</v>
      </c>
      <c r="B618" s="3">
        <v>45351</v>
      </c>
      <c r="D618" s="2" t="s">
        <v>2168</v>
      </c>
      <c r="E618" s="2" t="s">
        <v>771</v>
      </c>
      <c r="F618" s="2" t="s">
        <v>2278</v>
      </c>
      <c r="G618" s="2" t="s">
        <v>2279</v>
      </c>
      <c r="H618" s="2" t="s">
        <v>2280</v>
      </c>
      <c r="I618" s="2" t="s">
        <v>2281</v>
      </c>
      <c r="J618" s="2" t="s">
        <v>2282</v>
      </c>
      <c r="K618" s="2" t="s">
        <v>41</v>
      </c>
      <c r="V618" s="4" t="str">
        <f t="shared" si="2"/>
        <v>Wael Fathy</v>
      </c>
      <c r="X618" s="5"/>
      <c r="Y618" s="5"/>
      <c r="Z618" s="2" t="str">
        <f>IFERROR(VLOOKUP(V618,#REF!, 8, FALSE), "No result")</f>
        <v>No result</v>
      </c>
      <c r="AA618" s="5" t="str">
        <f>IFERROR(VLOOKUP($V618,#REF!, 11, FALSE), "No result")</f>
        <v>No result</v>
      </c>
      <c r="AB618" s="5" t="str">
        <f>IFERROR(VLOOKUP($V618,#REF!, 16, FALSE), "No result")</f>
        <v>No result</v>
      </c>
      <c r="AC618" s="5"/>
      <c r="AD618" s="7" t="str">
        <f t="shared" si="5"/>
        <v/>
      </c>
      <c r="AE618" s="21" t="str">
        <f ca="1">IFERROR(__xludf.DUMMYFUNCTION("IFERROR(FILTER(Certificate!$B:$B, LOWER(Certificate!$A:$A)=LOWER(TRIM($V618)), (Certificate!$D:$D=""H"") + (Certificate!$D:$D=""HTO"")), """")"),"")</f>
        <v/>
      </c>
      <c r="AF618" s="7"/>
      <c r="AG618" s="7" t="str">
        <f t="shared" si="3"/>
        <v/>
      </c>
      <c r="AH618" s="8" t="str">
        <f ca="1">IFERROR(__xludf.DUMMYFUNCTION("IFERROR(FILTER(Certificate!$B:$B, LOWER(Certificate!$A:$A)=LOWER(TRIM($V618)), (Certificate!$D:$D=""TO"") + (Certificate!$D:$D=""HTO"")), """")"),"")</f>
        <v/>
      </c>
      <c r="AI618" s="7"/>
      <c r="AJ618" s="7" t="str">
        <f t="shared" si="4"/>
        <v/>
      </c>
      <c r="AK618" s="8" t="str">
        <f ca="1">IFERROR(__xludf.DUMMYFUNCTION("IFERROR(FILTER(Certificate!$B:$B, Certificate!$A:$A=TRIM($V618), Certificate!$D:$D=""D""), """")"),"")</f>
        <v/>
      </c>
      <c r="AL618" s="2"/>
    </row>
    <row r="619" spans="1:38" ht="13" x14ac:dyDescent="0.15">
      <c r="A619" s="2">
        <v>610</v>
      </c>
      <c r="B619" s="3">
        <v>45351</v>
      </c>
      <c r="D619" s="2" t="s">
        <v>2168</v>
      </c>
      <c r="E619" s="2" t="s">
        <v>771</v>
      </c>
      <c r="F619" s="2" t="s">
        <v>2283</v>
      </c>
      <c r="G619" s="2" t="s">
        <v>2284</v>
      </c>
      <c r="H619" s="2" t="s">
        <v>2285</v>
      </c>
      <c r="I619" s="2" t="s">
        <v>2286</v>
      </c>
      <c r="J619" s="2" t="s">
        <v>1471</v>
      </c>
      <c r="K619" s="2" t="s">
        <v>1</v>
      </c>
      <c r="V619" s="4" t="str">
        <f t="shared" si="2"/>
        <v>Cüneyt Ünver</v>
      </c>
      <c r="X619" s="5"/>
      <c r="Z619" s="2" t="str">
        <f>IFERROR(VLOOKUP(V619,#REF!, 8, FALSE), "No result")</f>
        <v>No result</v>
      </c>
      <c r="AA619" s="5" t="str">
        <f>IFERROR(VLOOKUP($V619,#REF!, 11, FALSE), "No result")</f>
        <v>No result</v>
      </c>
      <c r="AB619" s="5" t="str">
        <f>IFERROR(VLOOKUP($V619,#REF!, 16, FALSE), "No result")</f>
        <v>No result</v>
      </c>
      <c r="AC619" s="5"/>
      <c r="AD619" s="7" t="str">
        <f t="shared" si="5"/>
        <v/>
      </c>
      <c r="AE619" s="21" t="str">
        <f ca="1">IFERROR(__xludf.DUMMYFUNCTION("IFERROR(FILTER(Certificate!$B:$B, LOWER(Certificate!$A:$A)=LOWER(TRIM($V619)), (Certificate!$D:$D=""H"") + (Certificate!$D:$D=""HTO"")), """")"),"2024-AT-C253")</f>
        <v>2024-AT-C253</v>
      </c>
      <c r="AF619" s="7"/>
      <c r="AG619" s="7" t="str">
        <f t="shared" si="3"/>
        <v/>
      </c>
      <c r="AH619" s="8" t="str">
        <f ca="1">IFERROR(__xludf.DUMMYFUNCTION("IFERROR(FILTER(Certificate!$B:$B, LOWER(Certificate!$A:$A)=LOWER(TRIM($V619)), (Certificate!$D:$D=""TO"") + (Certificate!$D:$D=""HTO"")), """")"),"")</f>
        <v/>
      </c>
      <c r="AI619" s="7"/>
      <c r="AJ619" s="7" t="str">
        <f t="shared" si="4"/>
        <v/>
      </c>
      <c r="AK619" s="8" t="str">
        <f ca="1">IFERROR(__xludf.DUMMYFUNCTION("IFERROR(FILTER(Certificate!$B:$B, Certificate!$A:$A=TRIM($V619), Certificate!$D:$D=""D""), """")"),"")</f>
        <v/>
      </c>
      <c r="AL619" s="2"/>
    </row>
    <row r="620" spans="1:38" ht="13" x14ac:dyDescent="0.15">
      <c r="A620" s="2">
        <v>611</v>
      </c>
      <c r="B620" s="3">
        <v>45351</v>
      </c>
      <c r="D620" s="2" t="s">
        <v>2168</v>
      </c>
      <c r="E620" s="2" t="s">
        <v>771</v>
      </c>
      <c r="F620" s="2" t="s">
        <v>2287</v>
      </c>
      <c r="G620" s="2" t="s">
        <v>2288</v>
      </c>
      <c r="H620" s="2" t="s">
        <v>2289</v>
      </c>
      <c r="I620" s="2" t="s">
        <v>2290</v>
      </c>
      <c r="J620" s="2" t="s">
        <v>293</v>
      </c>
      <c r="K620" s="2" t="s">
        <v>1</v>
      </c>
      <c r="V620" s="4" t="str">
        <f t="shared" si="2"/>
        <v>Dilay Durmuş</v>
      </c>
      <c r="X620" s="5"/>
      <c r="Z620" s="2" t="str">
        <f>IFERROR(VLOOKUP(V620,#REF!, 8, FALSE), "No result")</f>
        <v>No result</v>
      </c>
      <c r="AA620" s="5" t="str">
        <f>IFERROR(VLOOKUP($V620,#REF!, 11, FALSE), "No result")</f>
        <v>No result</v>
      </c>
      <c r="AB620" s="5" t="str">
        <f>IFERROR(VLOOKUP($V620,#REF!, 16, FALSE), "No result")</f>
        <v>No result</v>
      </c>
      <c r="AC620" s="5"/>
      <c r="AD620" s="7" t="str">
        <f t="shared" si="5"/>
        <v/>
      </c>
      <c r="AE620" s="21" t="str">
        <f ca="1">IFERROR(__xludf.DUMMYFUNCTION("IFERROR(FILTER(Certificate!$B:$B, LOWER(Certificate!$A:$A)=LOWER(TRIM($V620)), (Certificate!$D:$D=""H"") + (Certificate!$D:$D=""HTO"")), """")"),"2024-AT-C292")</f>
        <v>2024-AT-C292</v>
      </c>
      <c r="AF620" s="7"/>
      <c r="AG620" s="7" t="str">
        <f t="shared" si="3"/>
        <v/>
      </c>
      <c r="AH620" s="8" t="str">
        <f ca="1">IFERROR(__xludf.DUMMYFUNCTION("IFERROR(FILTER(Certificate!$B:$B, LOWER(Certificate!$A:$A)=LOWER(TRIM($V620)), (Certificate!$D:$D=""TO"") + (Certificate!$D:$D=""HTO"")), """")"),"")</f>
        <v/>
      </c>
      <c r="AI620" s="7"/>
      <c r="AJ620" s="7" t="str">
        <f t="shared" si="4"/>
        <v/>
      </c>
      <c r="AK620" s="8" t="str">
        <f ca="1">IFERROR(__xludf.DUMMYFUNCTION("IFERROR(FILTER(Certificate!$B:$B, Certificate!$A:$A=TRIM($V620), Certificate!$D:$D=""D""), """")"),"")</f>
        <v/>
      </c>
      <c r="AL620" s="2"/>
    </row>
    <row r="621" spans="1:38" ht="13" x14ac:dyDescent="0.15">
      <c r="A621" s="2">
        <v>612</v>
      </c>
      <c r="B621" s="3">
        <v>45351</v>
      </c>
      <c r="D621" s="2" t="s">
        <v>2168</v>
      </c>
      <c r="E621" s="2" t="s">
        <v>771</v>
      </c>
      <c r="F621" s="2" t="s">
        <v>2291</v>
      </c>
      <c r="G621" s="2" t="s">
        <v>2292</v>
      </c>
      <c r="H621" s="2" t="s">
        <v>2293</v>
      </c>
      <c r="I621" s="2" t="s">
        <v>2294</v>
      </c>
      <c r="J621" s="2" t="s">
        <v>2295</v>
      </c>
      <c r="K621" s="2" t="s">
        <v>1</v>
      </c>
      <c r="V621" s="4" t="str">
        <f t="shared" si="2"/>
        <v>Derya Yıldız</v>
      </c>
      <c r="X621" s="5"/>
      <c r="Z621" s="2" t="str">
        <f>IFERROR(VLOOKUP(V621,#REF!, 8, FALSE), "No result")</f>
        <v>No result</v>
      </c>
      <c r="AA621" s="5" t="str">
        <f>IFERROR(VLOOKUP($V621,#REF!, 11, FALSE), "No result")</f>
        <v>No result</v>
      </c>
      <c r="AB621" s="5" t="str">
        <f>IFERROR(VLOOKUP($V621,#REF!, 16, FALSE), "No result")</f>
        <v>No result</v>
      </c>
      <c r="AC621" s="5"/>
      <c r="AD621" s="7" t="str">
        <f t="shared" si="5"/>
        <v/>
      </c>
      <c r="AE621" s="21" t="str">
        <f ca="1">IFERROR(__xludf.DUMMYFUNCTION("IFERROR(FILTER(Certificate!$B:$B, LOWER(Certificate!$A:$A)=LOWER(TRIM($V621)), (Certificate!$D:$D=""H"") + (Certificate!$D:$D=""HTO"")), """")"),"2024-AT-C280")</f>
        <v>2024-AT-C280</v>
      </c>
      <c r="AF621" s="7"/>
      <c r="AG621" s="7" t="str">
        <f t="shared" si="3"/>
        <v/>
      </c>
      <c r="AH621" s="8" t="str">
        <f ca="1">IFERROR(__xludf.DUMMYFUNCTION("IFERROR(FILTER(Certificate!$B:$B, LOWER(Certificate!$A:$A)=LOWER(TRIM($V621)), (Certificate!$D:$D=""TO"") + (Certificate!$D:$D=""HTO"")), """")"),"2024-AT-C317")</f>
        <v>2024-AT-C317</v>
      </c>
      <c r="AI621" s="7"/>
      <c r="AJ621" s="7" t="str">
        <f t="shared" si="4"/>
        <v/>
      </c>
      <c r="AK621" s="8" t="str">
        <f ca="1">IFERROR(__xludf.DUMMYFUNCTION("IFERROR(FILTER(Certificate!$B:$B, Certificate!$A:$A=TRIM($V621), Certificate!$D:$D=""D""), """")"),"")</f>
        <v/>
      </c>
      <c r="AL621" s="2"/>
    </row>
    <row r="622" spans="1:38" ht="13" x14ac:dyDescent="0.15">
      <c r="A622" s="2">
        <v>613</v>
      </c>
      <c r="B622" s="3">
        <v>45351</v>
      </c>
      <c r="D622" s="2" t="s">
        <v>2168</v>
      </c>
      <c r="E622" s="2" t="s">
        <v>771</v>
      </c>
      <c r="F622" s="2" t="s">
        <v>2296</v>
      </c>
      <c r="G622" s="2" t="s">
        <v>2297</v>
      </c>
      <c r="H622" s="2" t="s">
        <v>2298</v>
      </c>
      <c r="I622" s="2" t="s">
        <v>2299</v>
      </c>
      <c r="J622" s="2" t="s">
        <v>2295</v>
      </c>
      <c r="K622" s="2" t="s">
        <v>1</v>
      </c>
      <c r="V622" s="4" t="str">
        <f t="shared" si="2"/>
        <v>Aslıhan Aydın</v>
      </c>
      <c r="X622" s="5"/>
      <c r="Y622" s="5"/>
      <c r="Z622" s="2" t="str">
        <f>IFERROR(VLOOKUP(V622,#REF!, 8, FALSE), "No result")</f>
        <v>No result</v>
      </c>
      <c r="AA622" s="5" t="str">
        <f>IFERROR(VLOOKUP($V622,#REF!, 11, FALSE), "No result")</f>
        <v>No result</v>
      </c>
      <c r="AB622" s="5" t="str">
        <f>IFERROR(VLOOKUP($V622,#REF!, 16, FALSE), "No result")</f>
        <v>No result</v>
      </c>
      <c r="AC622" s="5"/>
      <c r="AD622" s="7" t="str">
        <f t="shared" si="5"/>
        <v/>
      </c>
      <c r="AE622" s="21" t="str">
        <f ca="1">IFERROR(__xludf.DUMMYFUNCTION("IFERROR(FILTER(Certificate!$B:$B, LOWER(Certificate!$A:$A)=LOWER(TRIM($V622)), (Certificate!$D:$D=""H"") + (Certificate!$D:$D=""HTO"")), """")"),"2024-AT-C293")</f>
        <v>2024-AT-C293</v>
      </c>
      <c r="AF622" s="7"/>
      <c r="AG622" s="7" t="str">
        <f t="shared" si="3"/>
        <v/>
      </c>
      <c r="AH622" s="8" t="str">
        <f ca="1">IFERROR(__xludf.DUMMYFUNCTION("IFERROR(FILTER(Certificate!$B:$B, LOWER(Certificate!$A:$A)=LOWER(TRIM($V622)), (Certificate!$D:$D=""TO"") + (Certificate!$D:$D=""HTO"")), """")"),"")</f>
        <v/>
      </c>
      <c r="AI622" s="7"/>
      <c r="AJ622" s="7" t="str">
        <f t="shared" si="4"/>
        <v/>
      </c>
      <c r="AK622" s="8" t="str">
        <f ca="1">IFERROR(__xludf.DUMMYFUNCTION("IFERROR(FILTER(Certificate!$B:$B, Certificate!$A:$A=TRIM($V622), Certificate!$D:$D=""D""), """")"),"")</f>
        <v/>
      </c>
      <c r="AL622" s="2"/>
    </row>
    <row r="623" spans="1:38" ht="13" x14ac:dyDescent="0.15">
      <c r="A623" s="2">
        <v>614</v>
      </c>
      <c r="B623" s="3">
        <v>45351</v>
      </c>
      <c r="D623" s="2" t="s">
        <v>2168</v>
      </c>
      <c r="E623" s="2" t="s">
        <v>771</v>
      </c>
      <c r="F623" s="2" t="s">
        <v>2300</v>
      </c>
      <c r="G623" s="2" t="s">
        <v>2301</v>
      </c>
      <c r="H623" s="2" t="s">
        <v>2302</v>
      </c>
      <c r="I623" s="2" t="s">
        <v>2303</v>
      </c>
      <c r="J623" s="2" t="s">
        <v>2295</v>
      </c>
      <c r="K623" s="2" t="s">
        <v>1</v>
      </c>
      <c r="V623" s="4" t="str">
        <f t="shared" si="2"/>
        <v>Ecem Eren</v>
      </c>
      <c r="X623" s="5"/>
      <c r="Y623" s="5"/>
      <c r="Z623" s="2" t="str">
        <f>IFERROR(VLOOKUP(V623,#REF!, 8, FALSE), "No result")</f>
        <v>No result</v>
      </c>
      <c r="AA623" s="5" t="str">
        <f>IFERROR(VLOOKUP($V623,#REF!, 11, FALSE), "No result")</f>
        <v>No result</v>
      </c>
      <c r="AB623" s="5" t="str">
        <f>IFERROR(VLOOKUP($V623,#REF!, 16, FALSE), "No result")</f>
        <v>No result</v>
      </c>
      <c r="AC623" s="5"/>
      <c r="AD623" s="7" t="str">
        <f t="shared" si="5"/>
        <v/>
      </c>
      <c r="AE623" s="21" t="str">
        <f ca="1">IFERROR(__xludf.DUMMYFUNCTION("IFERROR(FILTER(Certificate!$B:$B, LOWER(Certificate!$A:$A)=LOWER(TRIM($V623)), (Certificate!$D:$D=""H"") + (Certificate!$D:$D=""HTO"")), """")"),"2024-AT-C279")</f>
        <v>2024-AT-C279</v>
      </c>
      <c r="AF623" s="7"/>
      <c r="AG623" s="7" t="str">
        <f t="shared" si="3"/>
        <v/>
      </c>
      <c r="AH623" s="8" t="str">
        <f ca="1">IFERROR(__xludf.DUMMYFUNCTION("IFERROR(FILTER(Certificate!$B:$B, LOWER(Certificate!$A:$A)=LOWER(TRIM($V623)), (Certificate!$D:$D=""TO"") + (Certificate!$D:$D=""HTO"")), """")"),"")</f>
        <v/>
      </c>
      <c r="AI623" s="7"/>
      <c r="AJ623" s="7" t="str">
        <f t="shared" si="4"/>
        <v/>
      </c>
      <c r="AK623" s="8" t="str">
        <f ca="1">IFERROR(__xludf.DUMMYFUNCTION("IFERROR(FILTER(Certificate!$B:$B, Certificate!$A:$A=TRIM($V623), Certificate!$D:$D=""D""), """")"),"")</f>
        <v/>
      </c>
      <c r="AL623" s="2"/>
    </row>
    <row r="624" spans="1:38" ht="13" x14ac:dyDescent="0.15">
      <c r="A624" s="2">
        <v>615</v>
      </c>
      <c r="B624" s="3">
        <v>45351</v>
      </c>
      <c r="D624" s="2" t="s">
        <v>2168</v>
      </c>
      <c r="E624" s="2" t="s">
        <v>771</v>
      </c>
      <c r="F624" s="2" t="s">
        <v>2304</v>
      </c>
      <c r="G624" s="2" t="s">
        <v>2305</v>
      </c>
      <c r="H624" s="2" t="s">
        <v>2306</v>
      </c>
      <c r="I624" s="2" t="s">
        <v>835</v>
      </c>
      <c r="J624" s="2" t="s">
        <v>2295</v>
      </c>
      <c r="K624" s="2" t="s">
        <v>1</v>
      </c>
      <c r="V624" s="4" t="str">
        <f t="shared" si="2"/>
        <v>Demet Gençoğlu Akın</v>
      </c>
      <c r="X624" s="5"/>
      <c r="Y624" s="5"/>
      <c r="Z624" s="2" t="str">
        <f>IFERROR(VLOOKUP(V624,#REF!, 8, FALSE), "No result")</f>
        <v>No result</v>
      </c>
      <c r="AA624" s="5" t="str">
        <f>IFERROR(VLOOKUP($V624,#REF!, 11, FALSE), "No result")</f>
        <v>No result</v>
      </c>
      <c r="AB624" s="5" t="str">
        <f>IFERROR(VLOOKUP($V624,#REF!, 16, FALSE), "No result")</f>
        <v>No result</v>
      </c>
      <c r="AC624" s="5"/>
      <c r="AD624" s="7" t="str">
        <f t="shared" si="5"/>
        <v/>
      </c>
      <c r="AE624" s="21" t="str">
        <f ca="1">IFERROR(__xludf.DUMMYFUNCTION("IFERROR(FILTER(Certificate!$B:$B, LOWER(Certificate!$A:$A)=LOWER(TRIM($V624)), (Certificate!$D:$D=""H"") + (Certificate!$D:$D=""HTO"")), """")"),"2024-AT-C270")</f>
        <v>2024-AT-C270</v>
      </c>
      <c r="AF624" s="7"/>
      <c r="AG624" s="7" t="str">
        <f t="shared" si="3"/>
        <v/>
      </c>
      <c r="AH624" s="8" t="str">
        <f ca="1">IFERROR(__xludf.DUMMYFUNCTION("IFERROR(FILTER(Certificate!$B:$B, LOWER(Certificate!$A:$A)=LOWER(TRIM($V624)), (Certificate!$D:$D=""TO"") + (Certificate!$D:$D=""HTO"")), """")"),"")</f>
        <v/>
      </c>
      <c r="AI624" s="7"/>
      <c r="AJ624" s="7" t="str">
        <f t="shared" si="4"/>
        <v/>
      </c>
      <c r="AK624" s="8" t="str">
        <f ca="1">IFERROR(__xludf.DUMMYFUNCTION("IFERROR(FILTER(Certificate!$B:$B, Certificate!$A:$A=TRIM($V624), Certificate!$D:$D=""D""), """")"),"")</f>
        <v/>
      </c>
      <c r="AL624" s="2"/>
    </row>
    <row r="625" spans="1:38" ht="13" x14ac:dyDescent="0.15">
      <c r="A625" s="2">
        <v>616</v>
      </c>
      <c r="B625" s="3">
        <v>45351</v>
      </c>
      <c r="D625" s="2" t="s">
        <v>2168</v>
      </c>
      <c r="E625" s="2" t="s">
        <v>771</v>
      </c>
      <c r="F625" s="2" t="s">
        <v>2307</v>
      </c>
      <c r="G625" s="2" t="s">
        <v>2308</v>
      </c>
      <c r="H625" s="2" t="s">
        <v>2309</v>
      </c>
      <c r="I625" s="2" t="s">
        <v>2310</v>
      </c>
      <c r="J625" s="2" t="s">
        <v>2295</v>
      </c>
      <c r="K625" s="2" t="s">
        <v>1</v>
      </c>
      <c r="V625" s="4" t="str">
        <f t="shared" si="2"/>
        <v>EROL KEREM KADIOGLU</v>
      </c>
      <c r="X625" s="5"/>
      <c r="Y625" s="5"/>
      <c r="Z625" s="2" t="str">
        <f>IFERROR(VLOOKUP(V625,#REF!, 8, FALSE), "No result")</f>
        <v>No result</v>
      </c>
      <c r="AA625" s="5" t="str">
        <f>IFERROR(VLOOKUP($V625,#REF!, 11, FALSE), "No result")</f>
        <v>No result</v>
      </c>
      <c r="AB625" s="5" t="str">
        <f>IFERROR(VLOOKUP($V625,#REF!, 16, FALSE), "No result")</f>
        <v>No result</v>
      </c>
      <c r="AC625" s="5"/>
      <c r="AD625" s="7" t="str">
        <f t="shared" si="5"/>
        <v/>
      </c>
      <c r="AE625" s="21" t="str">
        <f ca="1">IFERROR(__xludf.DUMMYFUNCTION("IFERROR(FILTER(Certificate!$B:$B, LOWER(Certificate!$A:$A)=LOWER(TRIM($V625)), (Certificate!$D:$D=""H"") + (Certificate!$D:$D=""HTO"")), """")"),"2024-AT-C276")</f>
        <v>2024-AT-C276</v>
      </c>
      <c r="AF625" s="7"/>
      <c r="AG625" s="7" t="str">
        <f t="shared" si="3"/>
        <v/>
      </c>
      <c r="AH625" s="8" t="str">
        <f ca="1">IFERROR(__xludf.DUMMYFUNCTION("IFERROR(FILTER(Certificate!$B:$B, LOWER(Certificate!$A:$A)=LOWER(TRIM($V625)), (Certificate!$D:$D=""TO"") + (Certificate!$D:$D=""HTO"")), """")"),"")</f>
        <v/>
      </c>
      <c r="AI625" s="7"/>
      <c r="AJ625" s="7" t="str">
        <f t="shared" si="4"/>
        <v/>
      </c>
      <c r="AK625" s="8" t="str">
        <f ca="1">IFERROR(__xludf.DUMMYFUNCTION("IFERROR(FILTER(Certificate!$B:$B, Certificate!$A:$A=TRIM($V625), Certificate!$D:$D=""D""), """")"),"")</f>
        <v/>
      </c>
      <c r="AL625" s="2"/>
    </row>
    <row r="626" spans="1:38" ht="13" x14ac:dyDescent="0.15">
      <c r="A626" s="2">
        <v>617</v>
      </c>
      <c r="B626" s="3">
        <v>45351</v>
      </c>
      <c r="D626" s="2" t="s">
        <v>2168</v>
      </c>
      <c r="E626" s="2" t="s">
        <v>771</v>
      </c>
      <c r="F626" s="2" t="s">
        <v>2311</v>
      </c>
      <c r="G626" s="2" t="s">
        <v>2312</v>
      </c>
      <c r="H626" s="2" t="s">
        <v>2313</v>
      </c>
      <c r="I626" s="2" t="s">
        <v>2314</v>
      </c>
      <c r="K626" s="2" t="s">
        <v>1</v>
      </c>
      <c r="V626" s="4" t="str">
        <f t="shared" si="2"/>
        <v>Mert Ön</v>
      </c>
      <c r="X626" s="5"/>
      <c r="Y626" s="5"/>
      <c r="Z626" s="2" t="str">
        <f>IFERROR(VLOOKUP(V626,#REF!, 8, FALSE), "No result")</f>
        <v>No result</v>
      </c>
      <c r="AA626" s="5" t="str">
        <f>IFERROR(VLOOKUP($V626,#REF!, 11, FALSE), "No result")</f>
        <v>No result</v>
      </c>
      <c r="AB626" s="5" t="str">
        <f>IFERROR(VLOOKUP($V626,#REF!, 16, FALSE), "No result")</f>
        <v>No result</v>
      </c>
      <c r="AC626" s="5"/>
      <c r="AD626" s="7" t="str">
        <f t="shared" si="5"/>
        <v/>
      </c>
      <c r="AE626" s="21" t="str">
        <f ca="1">IFERROR(__xludf.DUMMYFUNCTION("IFERROR(FILTER(Certificate!$B:$B, LOWER(Certificate!$A:$A)=LOWER(TRIM($V626)), (Certificate!$D:$D=""H"") + (Certificate!$D:$D=""HTO"")), """")"),"")</f>
        <v/>
      </c>
      <c r="AF626" s="7"/>
      <c r="AG626" s="7" t="str">
        <f t="shared" si="3"/>
        <v/>
      </c>
      <c r="AH626" s="8" t="str">
        <f ca="1">IFERROR(__xludf.DUMMYFUNCTION("IFERROR(FILTER(Certificate!$B:$B, LOWER(Certificate!$A:$A)=LOWER(TRIM($V626)), (Certificate!$D:$D=""TO"") + (Certificate!$D:$D=""HTO"")), """")"),"")</f>
        <v/>
      </c>
      <c r="AI626" s="7"/>
      <c r="AJ626" s="7" t="str">
        <f t="shared" si="4"/>
        <v/>
      </c>
      <c r="AK626" s="8" t="str">
        <f ca="1">IFERROR(__xludf.DUMMYFUNCTION("IFERROR(FILTER(Certificate!$B:$B, Certificate!$A:$A=TRIM($V626), Certificate!$D:$D=""D""), """")"),"")</f>
        <v/>
      </c>
      <c r="AL626" s="2"/>
    </row>
    <row r="627" spans="1:38" ht="13" x14ac:dyDescent="0.15">
      <c r="A627" s="2">
        <v>618</v>
      </c>
      <c r="B627" s="3">
        <v>45351</v>
      </c>
      <c r="D627" s="2" t="s">
        <v>2168</v>
      </c>
      <c r="E627" s="2" t="s">
        <v>771</v>
      </c>
      <c r="F627" s="2" t="s">
        <v>1163</v>
      </c>
      <c r="G627" s="2" t="s">
        <v>2315</v>
      </c>
      <c r="H627" s="2" t="s">
        <v>2316</v>
      </c>
      <c r="I627" s="2" t="s">
        <v>2317</v>
      </c>
      <c r="J627" s="2" t="s">
        <v>2107</v>
      </c>
      <c r="K627" s="2" t="s">
        <v>1</v>
      </c>
      <c r="V627" s="4" t="str">
        <f t="shared" si="2"/>
        <v>Duygu şedele</v>
      </c>
      <c r="X627" s="5"/>
      <c r="Y627" s="5"/>
      <c r="Z627" s="2" t="str">
        <f>IFERROR(VLOOKUP(V627,#REF!, 8, FALSE), "No result")</f>
        <v>No result</v>
      </c>
      <c r="AA627" s="5" t="str">
        <f>IFERROR(VLOOKUP($V627,#REF!, 11, FALSE), "No result")</f>
        <v>No result</v>
      </c>
      <c r="AB627" s="5" t="str">
        <f>IFERROR(VLOOKUP($V627,#REF!, 16, FALSE), "No result")</f>
        <v>No result</v>
      </c>
      <c r="AC627" s="5"/>
      <c r="AD627" s="7" t="str">
        <f t="shared" si="5"/>
        <v/>
      </c>
      <c r="AE627" s="21" t="str">
        <f ca="1">IFERROR(__xludf.DUMMYFUNCTION("IFERROR(FILTER(Certificate!$B:$B, LOWER(Certificate!$A:$A)=LOWER(TRIM($V627)), (Certificate!$D:$D=""H"") + (Certificate!$D:$D=""HTO"")), """")"),"")</f>
        <v/>
      </c>
      <c r="AF627" s="7"/>
      <c r="AG627" s="7" t="str">
        <f t="shared" si="3"/>
        <v/>
      </c>
      <c r="AH627" s="8" t="str">
        <f ca="1">IFERROR(__xludf.DUMMYFUNCTION("IFERROR(FILTER(Certificate!$B:$B, LOWER(Certificate!$A:$A)=LOWER(TRIM($V627)), (Certificate!$D:$D=""TO"") + (Certificate!$D:$D=""HTO"")), """")"),"")</f>
        <v/>
      </c>
      <c r="AI627" s="7"/>
      <c r="AJ627" s="7" t="str">
        <f t="shared" si="4"/>
        <v/>
      </c>
      <c r="AK627" s="8" t="str">
        <f ca="1">IFERROR(__xludf.DUMMYFUNCTION("IFERROR(FILTER(Certificate!$B:$B, Certificate!$A:$A=TRIM($V627), Certificate!$D:$D=""D""), """")"),"")</f>
        <v/>
      </c>
      <c r="AL627" s="2"/>
    </row>
    <row r="628" spans="1:38" ht="13" x14ac:dyDescent="0.15">
      <c r="A628" s="2">
        <v>619</v>
      </c>
      <c r="B628" s="3">
        <v>45351</v>
      </c>
      <c r="D628" s="2" t="s">
        <v>2168</v>
      </c>
      <c r="E628" s="2" t="s">
        <v>771</v>
      </c>
      <c r="F628" s="2" t="s">
        <v>2318</v>
      </c>
      <c r="G628" s="2" t="s">
        <v>2319</v>
      </c>
      <c r="H628" s="2" t="s">
        <v>2320</v>
      </c>
      <c r="I628" s="2" t="s">
        <v>2321</v>
      </c>
      <c r="J628" s="2" t="s">
        <v>2295</v>
      </c>
      <c r="K628" s="2" t="s">
        <v>1</v>
      </c>
      <c r="V628" s="4" t="str">
        <f t="shared" si="2"/>
        <v>H.Pelin Erol</v>
      </c>
      <c r="X628" s="5"/>
      <c r="Z628" s="2" t="str">
        <f>IFERROR(VLOOKUP(V628,#REF!, 8, FALSE), "No result")</f>
        <v>No result</v>
      </c>
      <c r="AA628" s="5" t="str">
        <f>IFERROR(VLOOKUP($V628,#REF!, 11, FALSE), "No result")</f>
        <v>No result</v>
      </c>
      <c r="AB628" s="5" t="str">
        <f>IFERROR(VLOOKUP($V628,#REF!, 16, FALSE), "No result")</f>
        <v>No result</v>
      </c>
      <c r="AC628" s="5"/>
      <c r="AD628" s="7" t="str">
        <f t="shared" si="5"/>
        <v/>
      </c>
      <c r="AE628" s="21" t="str">
        <f ca="1">IFERROR(__xludf.DUMMYFUNCTION("IFERROR(FILTER(Certificate!$B:$B, LOWER(Certificate!$A:$A)=LOWER(TRIM($V628)), (Certificate!$D:$D=""H"") + (Certificate!$D:$D=""HTO"")), """")"),"2024-AT-C291")</f>
        <v>2024-AT-C291</v>
      </c>
      <c r="AF628" s="7"/>
      <c r="AG628" s="7" t="str">
        <f t="shared" si="3"/>
        <v/>
      </c>
      <c r="AH628" s="8" t="str">
        <f ca="1">IFERROR(__xludf.DUMMYFUNCTION("IFERROR(FILTER(Certificate!$B:$B, LOWER(Certificate!$A:$A)=LOWER(TRIM($V628)), (Certificate!$D:$D=""TO"") + (Certificate!$D:$D=""HTO"")), """")"),"")</f>
        <v/>
      </c>
      <c r="AI628" s="7"/>
      <c r="AJ628" s="7" t="str">
        <f t="shared" si="4"/>
        <v/>
      </c>
      <c r="AK628" s="8" t="str">
        <f ca="1">IFERROR(__xludf.DUMMYFUNCTION("IFERROR(FILTER(Certificate!$B:$B, Certificate!$A:$A=TRIM($V628), Certificate!$D:$D=""D""), """")"),"")</f>
        <v/>
      </c>
      <c r="AL628" s="2"/>
    </row>
    <row r="629" spans="1:38" ht="13" x14ac:dyDescent="0.15">
      <c r="A629" s="2">
        <v>620</v>
      </c>
      <c r="B629" s="3">
        <v>45403</v>
      </c>
      <c r="D629" s="2" t="s">
        <v>2322</v>
      </c>
      <c r="E629" s="2" t="s">
        <v>771</v>
      </c>
      <c r="F629" s="2" t="s">
        <v>2323</v>
      </c>
      <c r="G629" s="2" t="s">
        <v>2324</v>
      </c>
      <c r="H629" s="2" t="s">
        <v>2325</v>
      </c>
      <c r="I629" s="2" t="s">
        <v>2326</v>
      </c>
      <c r="J629" s="2" t="s">
        <v>1660</v>
      </c>
      <c r="K629" s="2" t="s">
        <v>18</v>
      </c>
      <c r="V629" s="4" t="str">
        <f t="shared" si="2"/>
        <v>Joonsik Son</v>
      </c>
      <c r="X629" s="5"/>
      <c r="Y629" s="5"/>
      <c r="Z629" s="2" t="str">
        <f>IFERROR(VLOOKUP(V629,#REF!, 8, FALSE), "No result")</f>
        <v>No result</v>
      </c>
      <c r="AA629" s="5" t="str">
        <f>IFERROR(VLOOKUP($V629,#REF!, 11, FALSE), "No result")</f>
        <v>No result</v>
      </c>
      <c r="AB629" s="5" t="str">
        <f>IFERROR(VLOOKUP($V629,#REF!, 16, FALSE), "No result")</f>
        <v>No result</v>
      </c>
      <c r="AC629" s="5"/>
      <c r="AD629" s="7" t="str">
        <f t="shared" si="5"/>
        <v/>
      </c>
      <c r="AE629" s="21" t="str">
        <f ca="1">IFERROR(__xludf.DUMMYFUNCTION("IFERROR(FILTER(Certificate!$B:$B, LOWER(Certificate!$A:$A)=LOWER(TRIM($V629)), (Certificate!$D:$D=""H"") + (Certificate!$D:$D=""HTO"")), """")"),"")</f>
        <v/>
      </c>
      <c r="AF629" s="7"/>
      <c r="AG629" s="7" t="str">
        <f t="shared" si="3"/>
        <v/>
      </c>
      <c r="AH629" s="8" t="str">
        <f ca="1">IFERROR(__xludf.DUMMYFUNCTION("IFERROR(FILTER(Certificate!$B:$B, LOWER(Certificate!$A:$A)=LOWER(TRIM($V629)), (Certificate!$D:$D=""TO"") + (Certificate!$D:$D=""HTO"")), """")"),"")</f>
        <v/>
      </c>
      <c r="AI629" s="7"/>
      <c r="AJ629" s="7" t="str">
        <f t="shared" si="4"/>
        <v/>
      </c>
      <c r="AK629" s="8" t="str">
        <f ca="1">IFERROR(__xludf.DUMMYFUNCTION("IFERROR(FILTER(Certificate!$B:$B, Certificate!$A:$A=TRIM($V629), Certificate!$D:$D=""D""), """")"),"")</f>
        <v/>
      </c>
      <c r="AL629" s="2"/>
    </row>
    <row r="630" spans="1:38" ht="13" x14ac:dyDescent="0.15">
      <c r="A630" s="2">
        <v>621</v>
      </c>
      <c r="B630" s="3">
        <v>45403</v>
      </c>
      <c r="D630" s="2" t="s">
        <v>2322</v>
      </c>
      <c r="E630" s="2" t="s">
        <v>771</v>
      </c>
      <c r="F630" s="2" t="s">
        <v>2327</v>
      </c>
      <c r="G630" s="2" t="s">
        <v>140</v>
      </c>
      <c r="H630" s="2" t="s">
        <v>2328</v>
      </c>
      <c r="I630" s="2" t="s">
        <v>2329</v>
      </c>
      <c r="J630" s="2" t="s">
        <v>2330</v>
      </c>
      <c r="K630" s="2" t="s">
        <v>3054</v>
      </c>
      <c r="V630" s="4" t="str">
        <f t="shared" si="2"/>
        <v>Van Vien Nguyen</v>
      </c>
      <c r="X630" s="5"/>
      <c r="Y630" s="5"/>
      <c r="Z630" s="2" t="str">
        <f>IFERROR(VLOOKUP(V630,#REF!, 8, FALSE), "No result")</f>
        <v>No result</v>
      </c>
      <c r="AA630" s="5" t="str">
        <f>IFERROR(VLOOKUP($V630,#REF!, 11, FALSE), "No result")</f>
        <v>No result</v>
      </c>
      <c r="AB630" s="5" t="str">
        <f>IFERROR(VLOOKUP($V630,#REF!, 16, FALSE), "No result")</f>
        <v>No result</v>
      </c>
      <c r="AC630" s="5"/>
      <c r="AD630" s="7" t="str">
        <f t="shared" si="5"/>
        <v/>
      </c>
      <c r="AE630" s="21" t="str">
        <f ca="1">IFERROR(__xludf.DUMMYFUNCTION("IFERROR(FILTER(Certificate!$B:$B, LOWER(Certificate!$A:$A)=LOWER(TRIM($V630)), (Certificate!$D:$D=""H"") + (Certificate!$D:$D=""HTO"")), """")"),"")</f>
        <v/>
      </c>
      <c r="AF630" s="7"/>
      <c r="AG630" s="7" t="str">
        <f t="shared" si="3"/>
        <v/>
      </c>
      <c r="AH630" s="8" t="str">
        <f ca="1">IFERROR(__xludf.DUMMYFUNCTION("IFERROR(FILTER(Certificate!$B:$B, LOWER(Certificate!$A:$A)=LOWER(TRIM($V630)), (Certificate!$D:$D=""TO"") + (Certificate!$D:$D=""HTO"")), """")"),"")</f>
        <v/>
      </c>
      <c r="AI630" s="7"/>
      <c r="AJ630" s="7" t="str">
        <f t="shared" si="4"/>
        <v/>
      </c>
      <c r="AK630" s="8" t="str">
        <f ca="1">IFERROR(__xludf.DUMMYFUNCTION("IFERROR(FILTER(Certificate!$B:$B, Certificate!$A:$A=TRIM($V630), Certificate!$D:$D=""D""), """")"),"")</f>
        <v/>
      </c>
      <c r="AL630" s="2"/>
    </row>
    <row r="631" spans="1:38" ht="13" x14ac:dyDescent="0.15">
      <c r="A631" s="2">
        <v>622</v>
      </c>
      <c r="B631" s="3">
        <v>45403</v>
      </c>
      <c r="D631" s="2" t="s">
        <v>2322</v>
      </c>
      <c r="E631" s="2" t="s">
        <v>771</v>
      </c>
      <c r="F631" s="2" t="s">
        <v>2331</v>
      </c>
      <c r="G631" s="2" t="s">
        <v>2332</v>
      </c>
      <c r="H631" s="2" t="s">
        <v>2333</v>
      </c>
      <c r="I631" s="2" t="s">
        <v>2087</v>
      </c>
      <c r="J631" s="2" t="s">
        <v>2334</v>
      </c>
      <c r="K631" s="2" t="s">
        <v>2335</v>
      </c>
      <c r="U631" s="2" t="s">
        <v>2336</v>
      </c>
      <c r="V631" s="4" t="str">
        <f t="shared" si="2"/>
        <v>Jelena Kucan</v>
      </c>
      <c r="X631" s="5"/>
      <c r="Z631" s="2" t="str">
        <f>IFERROR(VLOOKUP(V631,#REF!, 8, FALSE), "No result")</f>
        <v>No result</v>
      </c>
      <c r="AA631" s="5" t="str">
        <f>IFERROR(VLOOKUP($V631,#REF!, 11, FALSE), "No result")</f>
        <v>No result</v>
      </c>
      <c r="AB631" s="5" t="str">
        <f>IFERROR(VLOOKUP($V631,#REF!, 16, FALSE), "No result")</f>
        <v>No result</v>
      </c>
      <c r="AC631" s="5"/>
      <c r="AD631" s="7" t="str">
        <f t="shared" si="5"/>
        <v/>
      </c>
      <c r="AE631" s="21" t="str">
        <f ca="1">IFERROR(__xludf.DUMMYFUNCTION("IFERROR(FILTER(Certificate!$B:$B, LOWER(Certificate!$A:$A)=LOWER(TRIM($V631)), (Certificate!$D:$D=""H"") + (Certificate!$D:$D=""HTO"")), """")"),"")</f>
        <v/>
      </c>
      <c r="AF631" s="7"/>
      <c r="AG631" s="7" t="str">
        <f t="shared" si="3"/>
        <v/>
      </c>
      <c r="AH631" s="8" t="str">
        <f ca="1">IFERROR(__xludf.DUMMYFUNCTION("IFERROR(FILTER(Certificate!$B:$B, LOWER(Certificate!$A:$A)=LOWER(TRIM($V631)), (Certificate!$D:$D=""TO"") + (Certificate!$D:$D=""HTO"")), """")"),"")</f>
        <v/>
      </c>
      <c r="AI631" s="7"/>
      <c r="AJ631" s="7" t="str">
        <f t="shared" si="4"/>
        <v/>
      </c>
      <c r="AK631" s="8" t="str">
        <f ca="1">IFERROR(__xludf.DUMMYFUNCTION("IFERROR(FILTER(Certificate!$B:$B, Certificate!$A:$A=TRIM($V631), Certificate!$D:$D=""D""), """")"),"")</f>
        <v/>
      </c>
      <c r="AL631" s="2"/>
    </row>
    <row r="632" spans="1:38" ht="13" x14ac:dyDescent="0.15">
      <c r="A632" s="2">
        <v>623</v>
      </c>
      <c r="B632" s="3">
        <v>45403</v>
      </c>
      <c r="D632" s="2" t="s">
        <v>2322</v>
      </c>
      <c r="E632" s="2" t="s">
        <v>771</v>
      </c>
      <c r="F632" s="2" t="s">
        <v>2337</v>
      </c>
      <c r="G632" s="2" t="s">
        <v>2338</v>
      </c>
      <c r="H632" s="2" t="s">
        <v>2339</v>
      </c>
      <c r="I632" s="2" t="s">
        <v>2340</v>
      </c>
      <c r="J632" s="2" t="s">
        <v>2341</v>
      </c>
      <c r="K632" s="2" t="s">
        <v>2</v>
      </c>
      <c r="U632" s="2" t="s">
        <v>2342</v>
      </c>
      <c r="V632" s="4" t="str">
        <f t="shared" si="2"/>
        <v>Federica Bosco</v>
      </c>
      <c r="X632" s="5"/>
      <c r="Y632" s="5"/>
      <c r="Z632" s="2" t="str">
        <f>IFERROR(VLOOKUP(V632,#REF!, 8, FALSE), "No result")</f>
        <v>No result</v>
      </c>
      <c r="AA632" s="5" t="str">
        <f>IFERROR(VLOOKUP($V632,#REF!, 11, FALSE), "No result")</f>
        <v>No result</v>
      </c>
      <c r="AB632" s="5" t="str">
        <f>IFERROR(VLOOKUP($V632,#REF!, 16, FALSE), "No result")</f>
        <v>No result</v>
      </c>
      <c r="AC632" s="5"/>
      <c r="AD632" s="7" t="str">
        <f t="shared" si="5"/>
        <v/>
      </c>
      <c r="AE632" s="21" t="str">
        <f ca="1">IFERROR(__xludf.DUMMYFUNCTION("IFERROR(FILTER(Certificate!$B:$B, LOWER(Certificate!$A:$A)=LOWER(TRIM($V632)), (Certificate!$D:$D=""H"") + (Certificate!$D:$D=""HTO"")), """")"),"")</f>
        <v/>
      </c>
      <c r="AF632" s="7"/>
      <c r="AG632" s="7" t="str">
        <f t="shared" si="3"/>
        <v/>
      </c>
      <c r="AH632" s="8" t="str">
        <f ca="1">IFERROR(__xludf.DUMMYFUNCTION("IFERROR(FILTER(Certificate!$B:$B, LOWER(Certificate!$A:$A)=LOWER(TRIM($V632)), (Certificate!$D:$D=""TO"") + (Certificate!$D:$D=""HTO"")), """")"),"")</f>
        <v/>
      </c>
      <c r="AI632" s="7"/>
      <c r="AJ632" s="7" t="str">
        <f t="shared" si="4"/>
        <v/>
      </c>
      <c r="AK632" s="8" t="str">
        <f ca="1">IFERROR(__xludf.DUMMYFUNCTION("IFERROR(FILTER(Certificate!$B:$B, Certificate!$A:$A=TRIM($V632), Certificate!$D:$D=""D""), """")"),"")</f>
        <v/>
      </c>
      <c r="AL632" s="2"/>
    </row>
    <row r="633" spans="1:38" ht="13" x14ac:dyDescent="0.15">
      <c r="A633" s="2">
        <v>624</v>
      </c>
      <c r="B633" s="3">
        <v>45403</v>
      </c>
      <c r="D633" s="2" t="s">
        <v>2322</v>
      </c>
      <c r="E633" s="2" t="s">
        <v>771</v>
      </c>
      <c r="F633" s="2" t="s">
        <v>2343</v>
      </c>
      <c r="G633" s="2" t="s">
        <v>2344</v>
      </c>
      <c r="H633" s="2" t="s">
        <v>2345</v>
      </c>
      <c r="I633" s="2" t="s">
        <v>2346</v>
      </c>
      <c r="J633" s="2" t="s">
        <v>2347</v>
      </c>
      <c r="K633" s="2" t="s">
        <v>1</v>
      </c>
      <c r="U633" s="2" t="s">
        <v>2348</v>
      </c>
      <c r="V633" s="4" t="str">
        <f t="shared" si="2"/>
        <v>Liliana Rios Santana</v>
      </c>
      <c r="X633" s="5"/>
      <c r="Z633" s="2" t="str">
        <f>IFERROR(VLOOKUP(V633,#REF!, 8, FALSE), "No result")</f>
        <v>No result</v>
      </c>
      <c r="AA633" s="5" t="str">
        <f>IFERROR(VLOOKUP($V633,#REF!, 11, FALSE), "No result")</f>
        <v>No result</v>
      </c>
      <c r="AB633" s="5" t="str">
        <f>IFERROR(VLOOKUP($V633,#REF!, 16, FALSE), "No result")</f>
        <v>No result</v>
      </c>
      <c r="AC633" s="5"/>
      <c r="AD633" s="7" t="str">
        <f t="shared" si="5"/>
        <v/>
      </c>
      <c r="AE633" s="21" t="str">
        <f ca="1">IFERROR(__xludf.DUMMYFUNCTION("IFERROR(FILTER(Certificate!$B:$B, LOWER(Certificate!$A:$A)=LOWER(TRIM($V633)), (Certificate!$D:$D=""H"") + (Certificate!$D:$D=""HTO"")), """")"),"")</f>
        <v/>
      </c>
      <c r="AF633" s="7"/>
      <c r="AG633" s="7" t="str">
        <f t="shared" si="3"/>
        <v/>
      </c>
      <c r="AH633" s="8" t="str">
        <f ca="1">IFERROR(__xludf.DUMMYFUNCTION("IFERROR(FILTER(Certificate!$B:$B, LOWER(Certificate!$A:$A)=LOWER(TRIM($V633)), (Certificate!$D:$D=""TO"") + (Certificate!$D:$D=""HTO"")), """")"),"")</f>
        <v/>
      </c>
      <c r="AI633" s="7"/>
      <c r="AJ633" s="7" t="str">
        <f t="shared" si="4"/>
        <v/>
      </c>
      <c r="AK633" s="8" t="str">
        <f ca="1">IFERROR(__xludf.DUMMYFUNCTION("IFERROR(FILTER(Certificate!$B:$B, Certificate!$A:$A=TRIM($V633), Certificate!$D:$D=""D""), """")"),"")</f>
        <v/>
      </c>
      <c r="AL633" s="2"/>
    </row>
    <row r="634" spans="1:38" ht="13" x14ac:dyDescent="0.15">
      <c r="A634" s="2">
        <v>625</v>
      </c>
      <c r="B634" s="3">
        <v>45403</v>
      </c>
      <c r="D634" s="2" t="s">
        <v>2322</v>
      </c>
      <c r="E634" s="2" t="s">
        <v>771</v>
      </c>
      <c r="F634" s="2" t="s">
        <v>2349</v>
      </c>
      <c r="G634" s="2" t="s">
        <v>2350</v>
      </c>
      <c r="H634" s="2" t="s">
        <v>2351</v>
      </c>
      <c r="J634" s="2" t="s">
        <v>2352</v>
      </c>
      <c r="K634" s="2" t="s">
        <v>40</v>
      </c>
      <c r="U634" s="2" t="s">
        <v>2353</v>
      </c>
      <c r="V634" s="4" t="str">
        <f t="shared" si="2"/>
        <v>María Ester Guðjónsdóttir</v>
      </c>
      <c r="X634" s="5"/>
      <c r="Y634" s="5"/>
      <c r="Z634" s="2" t="str">
        <f>IFERROR(VLOOKUP(V634,#REF!, 8, FALSE), "No result")</f>
        <v>No result</v>
      </c>
      <c r="AA634" s="5" t="str">
        <f>IFERROR(VLOOKUP($V634,#REF!, 11, FALSE), "No result")</f>
        <v>No result</v>
      </c>
      <c r="AB634" s="5" t="str">
        <f>IFERROR(VLOOKUP($V634,#REF!, 16, FALSE), "No result")</f>
        <v>No result</v>
      </c>
      <c r="AC634" s="5"/>
      <c r="AD634" s="7" t="str">
        <f t="shared" si="5"/>
        <v/>
      </c>
      <c r="AE634" s="21" t="str">
        <f ca="1">IFERROR(__xludf.DUMMYFUNCTION("IFERROR(FILTER(Certificate!$B:$B, LOWER(Certificate!$A:$A)=LOWER(TRIM($V634)), (Certificate!$D:$D=""H"") + (Certificate!$D:$D=""HTO"")), """")"),"2024-AT-C314")</f>
        <v>2024-AT-C314</v>
      </c>
      <c r="AF634" s="7"/>
      <c r="AG634" s="7" t="str">
        <f t="shared" si="3"/>
        <v/>
      </c>
      <c r="AH634" s="8" t="str">
        <f ca="1">IFERROR(__xludf.DUMMYFUNCTION("IFERROR(FILTER(Certificate!$B:$B, LOWER(Certificate!$A:$A)=LOWER(TRIM($V634)), (Certificate!$D:$D=""TO"") + (Certificate!$D:$D=""HTO"")), """")"),"")</f>
        <v/>
      </c>
      <c r="AI634" s="7"/>
      <c r="AJ634" s="7" t="str">
        <f t="shared" si="4"/>
        <v/>
      </c>
      <c r="AK634" s="8" t="str">
        <f ca="1">IFERROR(__xludf.DUMMYFUNCTION("IFERROR(FILTER(Certificate!$B:$B, Certificate!$A:$A=TRIM($V634), Certificate!$D:$D=""D""), """")"),"")</f>
        <v/>
      </c>
      <c r="AL634" s="2"/>
    </row>
    <row r="635" spans="1:38" ht="13" x14ac:dyDescent="0.15">
      <c r="A635" s="2">
        <v>626</v>
      </c>
      <c r="B635" s="3">
        <v>45403</v>
      </c>
      <c r="D635" s="2" t="s">
        <v>2322</v>
      </c>
      <c r="E635" s="2" t="s">
        <v>771</v>
      </c>
      <c r="F635" s="2" t="s">
        <v>2354</v>
      </c>
      <c r="G635" s="2" t="s">
        <v>2355</v>
      </c>
      <c r="H635" s="2" t="s">
        <v>2356</v>
      </c>
      <c r="I635" s="2" t="s">
        <v>2357</v>
      </c>
      <c r="J635" s="2" t="s">
        <v>2358</v>
      </c>
      <c r="K635" s="2" t="s">
        <v>34</v>
      </c>
      <c r="V635" s="4" t="str">
        <f t="shared" si="2"/>
        <v>Saul Antonio Blanco Sosa</v>
      </c>
      <c r="X635" s="5"/>
      <c r="Z635" s="2" t="str">
        <f>IFERROR(VLOOKUP(V635,#REF!, 8, FALSE), "No result")</f>
        <v>No result</v>
      </c>
      <c r="AA635" s="5" t="str">
        <f>IFERROR(VLOOKUP($V635,#REF!, 11, FALSE), "No result")</f>
        <v>No result</v>
      </c>
      <c r="AB635" s="5" t="str">
        <f>IFERROR(VLOOKUP($V635,#REF!, 16, FALSE), "No result")</f>
        <v>No result</v>
      </c>
      <c r="AC635" s="5"/>
      <c r="AD635" s="7" t="str">
        <f t="shared" si="5"/>
        <v/>
      </c>
      <c r="AE635" s="21" t="str">
        <f ca="1">IFERROR(__xludf.DUMMYFUNCTION("IFERROR(FILTER(Certificate!$B:$B, LOWER(Certificate!$A:$A)=LOWER(TRIM($V635)), (Certificate!$D:$D=""H"") + (Certificate!$D:$D=""HTO"")), """")"),"2024-AT-C241")</f>
        <v>2024-AT-C241</v>
      </c>
      <c r="AF635" s="7"/>
      <c r="AG635" s="7" t="str">
        <f t="shared" si="3"/>
        <v/>
      </c>
      <c r="AH635" s="8" t="str">
        <f ca="1">IFERROR(__xludf.DUMMYFUNCTION("IFERROR(FILTER(Certificate!$B:$B, LOWER(Certificate!$A:$A)=LOWER(TRIM($V635)), (Certificate!$D:$D=""TO"") + (Certificate!$D:$D=""HTO"")), """")"),"2024-AT-C242")</f>
        <v>2024-AT-C242</v>
      </c>
      <c r="AI635" s="7"/>
      <c r="AJ635" s="7" t="str">
        <f t="shared" si="4"/>
        <v/>
      </c>
      <c r="AK635" s="8" t="str">
        <f ca="1">IFERROR(__xludf.DUMMYFUNCTION("IFERROR(FILTER(Certificate!$B:$B, Certificate!$A:$A=TRIM($V635), Certificate!$D:$D=""D""), """")"),"")</f>
        <v/>
      </c>
      <c r="AL635" s="2"/>
    </row>
    <row r="636" spans="1:38" ht="13" x14ac:dyDescent="0.15">
      <c r="A636" s="2">
        <v>627</v>
      </c>
      <c r="B636" s="3">
        <v>45403</v>
      </c>
      <c r="D636" s="2" t="s">
        <v>2322</v>
      </c>
      <c r="E636" s="2" t="s">
        <v>771</v>
      </c>
      <c r="F636" s="2" t="s">
        <v>2359</v>
      </c>
      <c r="G636" s="2" t="s">
        <v>2360</v>
      </c>
      <c r="H636" s="2" t="s">
        <v>2361</v>
      </c>
      <c r="I636" s="2" t="s">
        <v>2362</v>
      </c>
      <c r="J636" s="2" t="s">
        <v>2363</v>
      </c>
      <c r="K636" s="2" t="s">
        <v>10</v>
      </c>
      <c r="V636" s="4" t="str">
        <f t="shared" si="2"/>
        <v>Kiara Muka</v>
      </c>
      <c r="X636" s="5"/>
      <c r="Z636" s="2" t="str">
        <f>IFERROR(VLOOKUP(V636,#REF!, 8, FALSE), "No result")</f>
        <v>No result</v>
      </c>
      <c r="AA636" s="5" t="str">
        <f>IFERROR(VLOOKUP($V636,#REF!, 11, FALSE), "No result")</f>
        <v>No result</v>
      </c>
      <c r="AB636" s="5" t="str">
        <f>IFERROR(VLOOKUP($V636,#REF!, 16, FALSE), "No result")</f>
        <v>No result</v>
      </c>
      <c r="AC636" s="5"/>
      <c r="AD636" s="7" t="str">
        <f t="shared" si="5"/>
        <v/>
      </c>
      <c r="AE636" s="21" t="str">
        <f ca="1">IFERROR(__xludf.DUMMYFUNCTION("IFERROR(FILTER(Certificate!$B:$B, LOWER(Certificate!$A:$A)=LOWER(TRIM($V636)), (Certificate!$D:$D=""H"") + (Certificate!$D:$D=""HTO"")), """")"),"2024-AT-C307")</f>
        <v>2024-AT-C307</v>
      </c>
      <c r="AF636" s="7"/>
      <c r="AG636" s="7" t="str">
        <f t="shared" si="3"/>
        <v/>
      </c>
      <c r="AH636" s="8" t="str">
        <f ca="1">IFERROR(__xludf.DUMMYFUNCTION("IFERROR(FILTER(Certificate!$B:$B, LOWER(Certificate!$A:$A)=LOWER(TRIM($V636)), (Certificate!$D:$D=""TO"") + (Certificate!$D:$D=""HTO"")), """")"),"")</f>
        <v/>
      </c>
      <c r="AI636" s="7"/>
      <c r="AJ636" s="7" t="str">
        <f t="shared" si="4"/>
        <v/>
      </c>
      <c r="AK636" s="8" t="str">
        <f ca="1">IFERROR(__xludf.DUMMYFUNCTION("IFERROR(FILTER(Certificate!$B:$B, Certificate!$A:$A=TRIM($V636), Certificate!$D:$D=""D""), """")"),"")</f>
        <v/>
      </c>
      <c r="AL636" s="2"/>
    </row>
    <row r="637" spans="1:38" ht="13" x14ac:dyDescent="0.15">
      <c r="A637" s="2">
        <v>628</v>
      </c>
      <c r="B637" s="3">
        <v>45403</v>
      </c>
      <c r="D637" s="2" t="s">
        <v>2322</v>
      </c>
      <c r="E637" s="2" t="s">
        <v>771</v>
      </c>
      <c r="F637" s="2" t="s">
        <v>2364</v>
      </c>
      <c r="G637" s="2" t="s">
        <v>2365</v>
      </c>
      <c r="H637" s="2" t="s">
        <v>2366</v>
      </c>
      <c r="I637" s="2" t="s">
        <v>2087</v>
      </c>
      <c r="J637" s="2" t="s">
        <v>2367</v>
      </c>
      <c r="K637" s="2" t="s">
        <v>10</v>
      </c>
      <c r="U637" s="2" t="s">
        <v>2368</v>
      </c>
      <c r="V637" s="4" t="str">
        <f t="shared" si="2"/>
        <v>Eva Kushova</v>
      </c>
      <c r="X637" s="5"/>
      <c r="Z637" s="2" t="str">
        <f>IFERROR(VLOOKUP(V637,#REF!, 8, FALSE), "No result")</f>
        <v>No result</v>
      </c>
      <c r="AA637" s="5" t="str">
        <f>IFERROR(VLOOKUP($V637,#REF!, 11, FALSE), "No result")</f>
        <v>No result</v>
      </c>
      <c r="AB637" s="5" t="str">
        <f>IFERROR(VLOOKUP($V637,#REF!, 16, FALSE), "No result")</f>
        <v>No result</v>
      </c>
      <c r="AC637" s="5"/>
      <c r="AD637" s="7" t="str">
        <f t="shared" si="5"/>
        <v/>
      </c>
      <c r="AE637" s="21" t="str">
        <f ca="1">IFERROR(__xludf.DUMMYFUNCTION("IFERROR(FILTER(Certificate!$B:$B, LOWER(Certificate!$A:$A)=LOWER(TRIM($V637)), (Certificate!$D:$D=""H"") + (Certificate!$D:$D=""HTO"")), """")"),"")</f>
        <v/>
      </c>
      <c r="AF637" s="7"/>
      <c r="AG637" s="7" t="str">
        <f t="shared" si="3"/>
        <v/>
      </c>
      <c r="AH637" s="8" t="str">
        <f ca="1">IFERROR(__xludf.DUMMYFUNCTION("IFERROR(FILTER(Certificate!$B:$B, LOWER(Certificate!$A:$A)=LOWER(TRIM($V637)), (Certificate!$D:$D=""TO"") + (Certificate!$D:$D=""HTO"")), """")"),"2024-AT-C319")</f>
        <v>2024-AT-C319</v>
      </c>
      <c r="AI637" s="7"/>
      <c r="AJ637" s="7" t="str">
        <f t="shared" si="4"/>
        <v/>
      </c>
      <c r="AK637" s="8" t="str">
        <f ca="1">IFERROR(__xludf.DUMMYFUNCTION("IFERROR(FILTER(Certificate!$B:$B, Certificate!$A:$A=TRIM($V637), Certificate!$D:$D=""D""), """")"),"")</f>
        <v/>
      </c>
      <c r="AL637" s="2"/>
    </row>
    <row r="638" spans="1:38" ht="13" x14ac:dyDescent="0.15">
      <c r="A638" s="2">
        <v>629</v>
      </c>
      <c r="B638" s="3">
        <v>45403</v>
      </c>
      <c r="D638" s="2" t="s">
        <v>2322</v>
      </c>
      <c r="E638" s="2" t="s">
        <v>771</v>
      </c>
      <c r="F638" s="2" t="s">
        <v>2369</v>
      </c>
      <c r="G638" s="2" t="s">
        <v>2370</v>
      </c>
      <c r="H638" s="2" t="s">
        <v>2371</v>
      </c>
      <c r="I638" s="2" t="s">
        <v>2087</v>
      </c>
      <c r="J638" s="2" t="s">
        <v>2372</v>
      </c>
      <c r="K638" s="2" t="s">
        <v>10</v>
      </c>
      <c r="V638" s="4" t="str">
        <f t="shared" si="2"/>
        <v>Edi Beqaraj</v>
      </c>
      <c r="X638" s="5"/>
      <c r="Y638" s="5"/>
      <c r="Z638" s="2" t="str">
        <f>IFERROR(VLOOKUP(V638,#REF!, 8, FALSE), "No result")</f>
        <v>No result</v>
      </c>
      <c r="AA638" s="5" t="str">
        <f>IFERROR(VLOOKUP($V638,#REF!, 11, FALSE), "No result")</f>
        <v>No result</v>
      </c>
      <c r="AB638" s="5" t="str">
        <f>IFERROR(VLOOKUP($V638,#REF!, 16, FALSE), "No result")</f>
        <v>No result</v>
      </c>
      <c r="AC638" s="5"/>
      <c r="AD638" s="7" t="str">
        <f t="shared" si="5"/>
        <v/>
      </c>
      <c r="AE638" s="21" t="str">
        <f ca="1">IFERROR(__xludf.DUMMYFUNCTION("IFERROR(FILTER(Certificate!$B:$B, LOWER(Certificate!$A:$A)=LOWER(TRIM($V638)), (Certificate!$D:$D=""H"") + (Certificate!$D:$D=""HTO"")), """")"),"")</f>
        <v/>
      </c>
      <c r="AF638" s="7"/>
      <c r="AG638" s="7" t="str">
        <f t="shared" si="3"/>
        <v/>
      </c>
      <c r="AH638" s="8" t="str">
        <f ca="1">IFERROR(__xludf.DUMMYFUNCTION("IFERROR(FILTER(Certificate!$B:$B, LOWER(Certificate!$A:$A)=LOWER(TRIM($V638)), (Certificate!$D:$D=""TO"") + (Certificate!$D:$D=""HTO"")), """")"),"")</f>
        <v/>
      </c>
      <c r="AI638" s="7"/>
      <c r="AJ638" s="7" t="str">
        <f t="shared" si="4"/>
        <v/>
      </c>
      <c r="AK638" s="8" t="str">
        <f ca="1">IFERROR(__xludf.DUMMYFUNCTION("IFERROR(FILTER(Certificate!$B:$B, Certificate!$A:$A=TRIM($V638), Certificate!$D:$D=""D""), """")"),"")</f>
        <v/>
      </c>
      <c r="AL638" s="2"/>
    </row>
    <row r="639" spans="1:38" ht="13" x14ac:dyDescent="0.15">
      <c r="A639" s="2">
        <v>630</v>
      </c>
      <c r="B639" s="3">
        <v>45403</v>
      </c>
      <c r="D639" s="2" t="s">
        <v>2322</v>
      </c>
      <c r="E639" s="2" t="s">
        <v>771</v>
      </c>
      <c r="F639" s="2" t="s">
        <v>2373</v>
      </c>
      <c r="G639" s="2" t="s">
        <v>2374</v>
      </c>
      <c r="H639" s="2" t="s">
        <v>2375</v>
      </c>
      <c r="K639" s="2" t="s">
        <v>10</v>
      </c>
      <c r="V639" s="4" t="str">
        <f t="shared" si="2"/>
        <v>Suela Tahiraj</v>
      </c>
      <c r="X639" s="5"/>
      <c r="Z639" s="2" t="str">
        <f>IFERROR(VLOOKUP(V639,#REF!, 8, FALSE), "No result")</f>
        <v>No result</v>
      </c>
      <c r="AA639" s="5" t="str">
        <f>IFERROR(VLOOKUP($V639,#REF!, 11, FALSE), "No result")</f>
        <v>No result</v>
      </c>
      <c r="AB639" s="5" t="str">
        <f>IFERROR(VLOOKUP($V639,#REF!, 16, FALSE), "No result")</f>
        <v>No result</v>
      </c>
      <c r="AC639" s="5"/>
      <c r="AD639" s="7" t="str">
        <f t="shared" si="5"/>
        <v/>
      </c>
      <c r="AE639" s="21" t="str">
        <f ca="1">IFERROR(__xludf.DUMMYFUNCTION("IFERROR(FILTER(Certificate!$B:$B, LOWER(Certificate!$A:$A)=LOWER(TRIM($V639)), (Certificate!$D:$D=""H"") + (Certificate!$D:$D=""HTO"")), """")"),"")</f>
        <v/>
      </c>
      <c r="AF639" s="7"/>
      <c r="AG639" s="7" t="str">
        <f t="shared" si="3"/>
        <v/>
      </c>
      <c r="AH639" s="8" t="str">
        <f ca="1">IFERROR(__xludf.DUMMYFUNCTION("IFERROR(FILTER(Certificate!$B:$B, LOWER(Certificate!$A:$A)=LOWER(TRIM($V639)), (Certificate!$D:$D=""TO"") + (Certificate!$D:$D=""HTO"")), """")"),"2024-AT-C321")</f>
        <v>2024-AT-C321</v>
      </c>
      <c r="AI639" s="7"/>
      <c r="AJ639" s="7" t="str">
        <f t="shared" si="4"/>
        <v/>
      </c>
      <c r="AK639" s="8" t="str">
        <f ca="1">IFERROR(__xludf.DUMMYFUNCTION("IFERROR(FILTER(Certificate!$B:$B, Certificate!$A:$A=TRIM($V639), Certificate!$D:$D=""D""), """")"),"")</f>
        <v/>
      </c>
      <c r="AL639" s="2"/>
    </row>
    <row r="640" spans="1:38" ht="13" x14ac:dyDescent="0.15">
      <c r="A640" s="2">
        <v>631</v>
      </c>
      <c r="B640" s="3">
        <v>45403</v>
      </c>
      <c r="D640" s="2" t="s">
        <v>2322</v>
      </c>
      <c r="E640" s="2" t="s">
        <v>771</v>
      </c>
      <c r="F640" s="2" t="s">
        <v>2376</v>
      </c>
      <c r="G640" s="2" t="s">
        <v>2377</v>
      </c>
      <c r="H640" s="2" t="s">
        <v>2378</v>
      </c>
      <c r="K640" s="2" t="s">
        <v>10</v>
      </c>
      <c r="V640" s="4" t="str">
        <f t="shared" si="2"/>
        <v>Armela Qafoku</v>
      </c>
      <c r="X640" s="5"/>
      <c r="Z640" s="2" t="str">
        <f>IFERROR(VLOOKUP(V640,#REF!, 8, FALSE), "No result")</f>
        <v>No result</v>
      </c>
      <c r="AA640" s="5" t="str">
        <f>IFERROR(VLOOKUP($V640,#REF!, 11, FALSE), "No result")</f>
        <v>No result</v>
      </c>
      <c r="AB640" s="5" t="str">
        <f>IFERROR(VLOOKUP($V640,#REF!, 16, FALSE), "No result")</f>
        <v>No result</v>
      </c>
      <c r="AC640" s="5"/>
      <c r="AD640" s="7" t="str">
        <f t="shared" si="5"/>
        <v/>
      </c>
      <c r="AE640" s="21" t="str">
        <f ca="1">IFERROR(__xludf.DUMMYFUNCTION("IFERROR(FILTER(Certificate!$B:$B, LOWER(Certificate!$A:$A)=LOWER(TRIM($V640)), (Certificate!$D:$D=""H"") + (Certificate!$D:$D=""HTO"")), """")"),"")</f>
        <v/>
      </c>
      <c r="AF640" s="7"/>
      <c r="AG640" s="7" t="str">
        <f t="shared" si="3"/>
        <v/>
      </c>
      <c r="AH640" s="8" t="str">
        <f ca="1">IFERROR(__xludf.DUMMYFUNCTION("IFERROR(FILTER(Certificate!$B:$B, LOWER(Certificate!$A:$A)=LOWER(TRIM($V640)), (Certificate!$D:$D=""TO"") + (Certificate!$D:$D=""HTO"")), """")"),"2024-AT-C312")</f>
        <v>2024-AT-C312</v>
      </c>
      <c r="AI640" s="7"/>
      <c r="AJ640" s="7" t="str">
        <f t="shared" si="4"/>
        <v/>
      </c>
      <c r="AK640" s="8" t="str">
        <f ca="1">IFERROR(__xludf.DUMMYFUNCTION("IFERROR(FILTER(Certificate!$B:$B, Certificate!$A:$A=TRIM($V640), Certificate!$D:$D=""D""), """")"),"")</f>
        <v/>
      </c>
      <c r="AL640" s="2"/>
    </row>
    <row r="641" spans="1:38" ht="13" x14ac:dyDescent="0.15">
      <c r="A641" s="2">
        <v>632</v>
      </c>
      <c r="B641" s="3">
        <v>45403</v>
      </c>
      <c r="D641" s="2" t="s">
        <v>2322</v>
      </c>
      <c r="E641" s="2" t="s">
        <v>771</v>
      </c>
      <c r="F641" s="2" t="s">
        <v>2379</v>
      </c>
      <c r="G641" s="2" t="s">
        <v>2380</v>
      </c>
      <c r="H641" s="2" t="s">
        <v>2381</v>
      </c>
      <c r="I641" s="2" t="s">
        <v>2382</v>
      </c>
      <c r="J641" s="2" t="s">
        <v>2383</v>
      </c>
      <c r="K641" s="2" t="s">
        <v>10</v>
      </c>
      <c r="U641" s="2" t="s">
        <v>2384</v>
      </c>
      <c r="V641" s="4" t="str">
        <f t="shared" si="2"/>
        <v>Blerina Ago</v>
      </c>
      <c r="X641" s="5"/>
      <c r="Z641" s="2" t="str">
        <f>IFERROR(VLOOKUP(V641,#REF!, 8, FALSE), "No result")</f>
        <v>No result</v>
      </c>
      <c r="AA641" s="5" t="str">
        <f>IFERROR(VLOOKUP($V641,#REF!, 11, FALSE), "No result")</f>
        <v>No result</v>
      </c>
      <c r="AB641" s="5" t="str">
        <f>IFERROR(VLOOKUP($V641,#REF!, 16, FALSE), "No result")</f>
        <v>No result</v>
      </c>
      <c r="AC641" s="5"/>
      <c r="AD641" s="7" t="str">
        <f t="shared" si="5"/>
        <v/>
      </c>
      <c r="AE641" s="21" t="str">
        <f ca="1">IFERROR(__xludf.DUMMYFUNCTION("IFERROR(FILTER(Certificate!$B:$B, LOWER(Certificate!$A:$A)=LOWER(TRIM($V641)), (Certificate!$D:$D=""H"") + (Certificate!$D:$D=""HTO"")), """")"),"2024-AT-C310")</f>
        <v>2024-AT-C310</v>
      </c>
      <c r="AF641" s="7"/>
      <c r="AG641" s="7" t="str">
        <f t="shared" si="3"/>
        <v/>
      </c>
      <c r="AH641" s="8" t="str">
        <f ca="1">IFERROR(__xludf.DUMMYFUNCTION("IFERROR(FILTER(Certificate!$B:$B, LOWER(Certificate!$A:$A)=LOWER(TRIM($V641)), (Certificate!$D:$D=""TO"") + (Certificate!$D:$D=""HTO"")), """")"),"2024-AT-C313")</f>
        <v>2024-AT-C313</v>
      </c>
      <c r="AI641" s="7"/>
      <c r="AJ641" s="7" t="str">
        <f t="shared" si="4"/>
        <v/>
      </c>
      <c r="AK641" s="8" t="str">
        <f ca="1">IFERROR(__xludf.DUMMYFUNCTION("IFERROR(FILTER(Certificate!$B:$B, Certificate!$A:$A=TRIM($V641), Certificate!$D:$D=""D""), """")"),"")</f>
        <v/>
      </c>
      <c r="AL641" s="2"/>
    </row>
    <row r="642" spans="1:38" ht="13" x14ac:dyDescent="0.15">
      <c r="A642" s="2">
        <v>633</v>
      </c>
      <c r="B642" s="3">
        <v>45403</v>
      </c>
      <c r="D642" s="2" t="s">
        <v>2322</v>
      </c>
      <c r="E642" s="2" t="s">
        <v>771</v>
      </c>
      <c r="F642" s="2" t="s">
        <v>2385</v>
      </c>
      <c r="G642" s="2" t="s">
        <v>3396</v>
      </c>
      <c r="H642" s="2" t="s">
        <v>2386</v>
      </c>
      <c r="I642" s="2" t="s">
        <v>2387</v>
      </c>
      <c r="J642" s="2" t="s">
        <v>2388</v>
      </c>
      <c r="K642" s="2" t="s">
        <v>10</v>
      </c>
      <c r="U642" s="2" t="s">
        <v>2389</v>
      </c>
      <c r="V642" s="4" t="str">
        <f t="shared" si="2"/>
        <v>Madlina Puka</v>
      </c>
      <c r="X642" s="5"/>
      <c r="Y642" s="5"/>
      <c r="Z642" s="2" t="str">
        <f>IFERROR(VLOOKUP(V642,#REF!, 8, FALSE), "No result")</f>
        <v>No result</v>
      </c>
      <c r="AA642" s="5" t="str">
        <f>IFERROR(VLOOKUP($V642,#REF!, 11, FALSE), "No result")</f>
        <v>No result</v>
      </c>
      <c r="AB642" s="5" t="str">
        <f>IFERROR(VLOOKUP($V642,#REF!, 16, FALSE), "No result")</f>
        <v>No result</v>
      </c>
      <c r="AC642" s="5"/>
      <c r="AD642" s="7" t="str">
        <f t="shared" si="5"/>
        <v/>
      </c>
      <c r="AE642" s="21" t="str">
        <f ca="1">IFERROR(__xludf.DUMMYFUNCTION("IFERROR(FILTER(Certificate!$B:$B, LOWER(Certificate!$A:$A)=LOWER(TRIM($V642)), (Certificate!$D:$D=""H"") + (Certificate!$D:$D=""HTO"")), """")"),"")</f>
        <v/>
      </c>
      <c r="AF642" s="7"/>
      <c r="AG642" s="7" t="str">
        <f t="shared" si="3"/>
        <v/>
      </c>
      <c r="AH642" s="8" t="str">
        <f ca="1">IFERROR(__xludf.DUMMYFUNCTION("IFERROR(FILTER(Certificate!$B:$B, LOWER(Certificate!$A:$A)=LOWER(TRIM($V642)), (Certificate!$D:$D=""TO"") + (Certificate!$D:$D=""HTO"")), """")"),"")</f>
        <v/>
      </c>
      <c r="AI642" s="7"/>
      <c r="AJ642" s="7" t="str">
        <f t="shared" si="4"/>
        <v/>
      </c>
      <c r="AK642" s="8" t="str">
        <f ca="1">IFERROR(__xludf.DUMMYFUNCTION("IFERROR(FILTER(Certificate!$B:$B, Certificate!$A:$A=TRIM($V642), Certificate!$D:$D=""D""), """")"),"")</f>
        <v/>
      </c>
      <c r="AL642" s="2"/>
    </row>
    <row r="643" spans="1:38" ht="13" x14ac:dyDescent="0.15">
      <c r="A643" s="2">
        <v>634</v>
      </c>
      <c r="B643" s="3">
        <v>45403</v>
      </c>
      <c r="D643" s="2" t="s">
        <v>2322</v>
      </c>
      <c r="E643" s="2" t="s">
        <v>771</v>
      </c>
      <c r="F643" s="2" t="s">
        <v>2390</v>
      </c>
      <c r="G643" s="2" t="s">
        <v>2391</v>
      </c>
      <c r="H643" s="2" t="s">
        <v>2392</v>
      </c>
      <c r="I643" s="2" t="s">
        <v>2393</v>
      </c>
      <c r="J643" s="2" t="s">
        <v>2394</v>
      </c>
      <c r="K643" s="2" t="s">
        <v>10</v>
      </c>
      <c r="V643" s="4" t="str">
        <f t="shared" si="2"/>
        <v>Tobi Gessler</v>
      </c>
      <c r="X643" s="5"/>
      <c r="Y643" s="5"/>
      <c r="Z643" s="2" t="str">
        <f>IFERROR(VLOOKUP(V643,#REF!, 8, FALSE), "No result")</f>
        <v>No result</v>
      </c>
      <c r="AA643" s="5" t="str">
        <f>IFERROR(VLOOKUP($V643,#REF!, 11, FALSE), "No result")</f>
        <v>No result</v>
      </c>
      <c r="AB643" s="5" t="str">
        <f>IFERROR(VLOOKUP($V643,#REF!, 16, FALSE), "No result")</f>
        <v>No result</v>
      </c>
      <c r="AC643" s="5"/>
      <c r="AD643" s="7" t="str">
        <f t="shared" si="5"/>
        <v/>
      </c>
      <c r="AE643" s="21" t="str">
        <f ca="1">IFERROR(__xludf.DUMMYFUNCTION("IFERROR(FILTER(Certificate!$B:$B, LOWER(Certificate!$A:$A)=LOWER(TRIM($V643)), (Certificate!$D:$D=""H"") + (Certificate!$D:$D=""HTO"")), """")"),"")</f>
        <v/>
      </c>
      <c r="AF643" s="7"/>
      <c r="AG643" s="7" t="str">
        <f t="shared" si="3"/>
        <v/>
      </c>
      <c r="AH643" s="8" t="str">
        <f ca="1">IFERROR(__xludf.DUMMYFUNCTION("IFERROR(FILTER(Certificate!$B:$B, LOWER(Certificate!$A:$A)=LOWER(TRIM($V643)), (Certificate!$D:$D=""TO"") + (Certificate!$D:$D=""HTO"")), """")"),"")</f>
        <v/>
      </c>
      <c r="AI643" s="7"/>
      <c r="AJ643" s="7" t="str">
        <f t="shared" si="4"/>
        <v/>
      </c>
      <c r="AK643" s="8" t="str">
        <f ca="1">IFERROR(__xludf.DUMMYFUNCTION("IFERROR(FILTER(Certificate!$B:$B, Certificate!$A:$A=TRIM($V643), Certificate!$D:$D=""D""), """")"),"")</f>
        <v/>
      </c>
      <c r="AL643" s="2"/>
    </row>
    <row r="644" spans="1:38" ht="13" x14ac:dyDescent="0.15">
      <c r="A644" s="2">
        <v>635</v>
      </c>
      <c r="B644" s="3">
        <v>45403</v>
      </c>
      <c r="D644" s="2" t="s">
        <v>2322</v>
      </c>
      <c r="E644" s="2" t="s">
        <v>771</v>
      </c>
      <c r="F644" s="2" t="s">
        <v>2395</v>
      </c>
      <c r="G644" s="2" t="s">
        <v>2396</v>
      </c>
      <c r="H644" s="2" t="s">
        <v>2397</v>
      </c>
      <c r="I644" s="2" t="s">
        <v>1708</v>
      </c>
      <c r="J644" s="2" t="s">
        <v>2398</v>
      </c>
      <c r="K644" s="2" t="s">
        <v>12</v>
      </c>
      <c r="V644" s="4" t="str">
        <f t="shared" si="2"/>
        <v>Delphine Malleret King</v>
      </c>
      <c r="X644" s="5"/>
      <c r="Z644" s="2" t="str">
        <f>IFERROR(VLOOKUP(V644,#REF!, 8, FALSE), "No result")</f>
        <v>No result</v>
      </c>
      <c r="AA644" s="5" t="str">
        <f>IFERROR(VLOOKUP($V644,#REF!, 11, FALSE), "No result")</f>
        <v>No result</v>
      </c>
      <c r="AB644" s="5" t="str">
        <f>IFERROR(VLOOKUP($V644,#REF!, 16, FALSE), "No result")</f>
        <v>No result</v>
      </c>
      <c r="AC644" s="5"/>
      <c r="AD644" s="7" t="str">
        <f t="shared" si="5"/>
        <v/>
      </c>
      <c r="AE644" s="21" t="str">
        <f ca="1">IFERROR(__xludf.DUMMYFUNCTION("IFERROR(FILTER(Certificate!$B:$B, LOWER(Certificate!$A:$A)=LOWER(TRIM($V644)), (Certificate!$D:$D=""H"") + (Certificate!$D:$D=""HTO"")), """")"),"2024-AT-C303")</f>
        <v>2024-AT-C303</v>
      </c>
      <c r="AF644" s="7"/>
      <c r="AG644" s="7" t="str">
        <f t="shared" si="3"/>
        <v/>
      </c>
      <c r="AH644" s="8" t="str">
        <f ca="1">IFERROR(__xludf.DUMMYFUNCTION("IFERROR(FILTER(Certificate!$B:$B, LOWER(Certificate!$A:$A)=LOWER(TRIM($V644)), (Certificate!$D:$D=""TO"") + (Certificate!$D:$D=""HTO"")), """")"),"")</f>
        <v/>
      </c>
      <c r="AI644" s="7"/>
      <c r="AJ644" s="7" t="str">
        <f t="shared" si="4"/>
        <v/>
      </c>
      <c r="AK644" s="8" t="str">
        <f ca="1">IFERROR(__xludf.DUMMYFUNCTION("IFERROR(FILTER(Certificate!$B:$B, Certificate!$A:$A=TRIM($V644), Certificate!$D:$D=""D""), """")"),"")</f>
        <v/>
      </c>
      <c r="AL644" s="2"/>
    </row>
    <row r="645" spans="1:38" ht="13" x14ac:dyDescent="0.15">
      <c r="A645" s="2">
        <v>636</v>
      </c>
      <c r="B645" s="3">
        <v>45403</v>
      </c>
      <c r="D645" s="2" t="s">
        <v>2322</v>
      </c>
      <c r="E645" s="2" t="s">
        <v>771</v>
      </c>
      <c r="F645" s="2" t="s">
        <v>2399</v>
      </c>
      <c r="G645" s="2" t="s">
        <v>2400</v>
      </c>
      <c r="H645" s="2" t="s">
        <v>2401</v>
      </c>
      <c r="I645" s="2" t="s">
        <v>835</v>
      </c>
      <c r="J645" s="2" t="s">
        <v>101</v>
      </c>
      <c r="K645" s="2" t="s">
        <v>1563</v>
      </c>
      <c r="U645" s="2" t="s">
        <v>2402</v>
      </c>
      <c r="V645" s="4" t="str">
        <f t="shared" si="2"/>
        <v>Rosesia Mashayo</v>
      </c>
      <c r="X645" s="5"/>
      <c r="Y645" s="5"/>
      <c r="Z645" s="2" t="str">
        <f>IFERROR(VLOOKUP(V645,#REF!, 8, FALSE), "No result")</f>
        <v>No result</v>
      </c>
      <c r="AA645" s="5" t="str">
        <f>IFERROR(VLOOKUP($V645,#REF!, 11, FALSE), "No result")</f>
        <v>No result</v>
      </c>
      <c r="AB645" s="5" t="str">
        <f>IFERROR(VLOOKUP($V645,#REF!, 16, FALSE), "No result")</f>
        <v>No result</v>
      </c>
      <c r="AC645" s="5"/>
      <c r="AD645" s="7" t="str">
        <f t="shared" si="5"/>
        <v/>
      </c>
      <c r="AE645" s="21" t="str">
        <f ca="1">IFERROR(__xludf.DUMMYFUNCTION("IFERROR(FILTER(Certificate!$B:$B, LOWER(Certificate!$A:$A)=LOWER(TRIM($V645)), (Certificate!$D:$D=""H"") + (Certificate!$D:$D=""HTO"")), """")"),"")</f>
        <v/>
      </c>
      <c r="AF645" s="7"/>
      <c r="AG645" s="7" t="str">
        <f t="shared" si="3"/>
        <v/>
      </c>
      <c r="AH645" s="8" t="str">
        <f ca="1">IFERROR(__xludf.DUMMYFUNCTION("IFERROR(FILTER(Certificate!$B:$B, LOWER(Certificate!$A:$A)=LOWER(TRIM($V645)), (Certificate!$D:$D=""TO"") + (Certificate!$D:$D=""HTO"")), """")"),"")</f>
        <v/>
      </c>
      <c r="AI645" s="7"/>
      <c r="AJ645" s="7" t="str">
        <f t="shared" si="4"/>
        <v/>
      </c>
      <c r="AK645" s="8" t="str">
        <f ca="1">IFERROR(__xludf.DUMMYFUNCTION("IFERROR(FILTER(Certificate!$B:$B, Certificate!$A:$A=TRIM($V645), Certificate!$D:$D=""D""), """")"),"")</f>
        <v/>
      </c>
      <c r="AL645" s="2"/>
    </row>
    <row r="646" spans="1:38" ht="13" x14ac:dyDescent="0.15">
      <c r="A646" s="2">
        <v>637</v>
      </c>
      <c r="B646" s="3">
        <v>45403</v>
      </c>
      <c r="D646" s="2" t="s">
        <v>2322</v>
      </c>
      <c r="E646" s="2" t="s">
        <v>771</v>
      </c>
      <c r="F646" s="2" t="s">
        <v>2403</v>
      </c>
      <c r="G646" s="2" t="s">
        <v>2404</v>
      </c>
      <c r="H646" s="2" t="s">
        <v>2405</v>
      </c>
      <c r="I646" s="2" t="s">
        <v>2406</v>
      </c>
      <c r="J646" s="2" t="s">
        <v>2407</v>
      </c>
      <c r="K646" s="2" t="s">
        <v>2408</v>
      </c>
      <c r="V646" s="4" t="str">
        <f t="shared" si="2"/>
        <v>Hossam Abdel Khader</v>
      </c>
      <c r="X646" s="5"/>
      <c r="Z646" s="2" t="str">
        <f>IFERROR(VLOOKUP(V646,#REF!, 8, FALSE), "No result")</f>
        <v>No result</v>
      </c>
      <c r="AA646" s="5" t="str">
        <f>IFERROR(VLOOKUP($V646,#REF!, 11, FALSE), "No result")</f>
        <v>No result</v>
      </c>
      <c r="AB646" s="5" t="str">
        <f>IFERROR(VLOOKUP($V646,#REF!, 16, FALSE), "No result")</f>
        <v>No result</v>
      </c>
      <c r="AC646" s="5"/>
      <c r="AD646" s="7" t="str">
        <f t="shared" si="5"/>
        <v/>
      </c>
      <c r="AE646" s="21" t="str">
        <f ca="1">IFERROR(__xludf.DUMMYFUNCTION("IFERROR(FILTER(Certificate!$B:$B, LOWER(Certificate!$A:$A)=LOWER(TRIM($V646)), (Certificate!$D:$D=""H"") + (Certificate!$D:$D=""HTO"")), """")"),"")</f>
        <v/>
      </c>
      <c r="AF646" s="7"/>
      <c r="AG646" s="7" t="str">
        <f t="shared" si="3"/>
        <v/>
      </c>
      <c r="AH646" s="8" t="str">
        <f ca="1">IFERROR(__xludf.DUMMYFUNCTION("IFERROR(FILTER(Certificate!$B:$B, LOWER(Certificate!$A:$A)=LOWER(TRIM($V646)), (Certificate!$D:$D=""TO"") + (Certificate!$D:$D=""HTO"")), """")"),"")</f>
        <v/>
      </c>
      <c r="AI646" s="7"/>
      <c r="AJ646" s="7" t="str">
        <f t="shared" si="4"/>
        <v/>
      </c>
      <c r="AK646" s="8" t="str">
        <f ca="1">IFERROR(__xludf.DUMMYFUNCTION("IFERROR(FILTER(Certificate!$B:$B, Certificate!$A:$A=TRIM($V646), Certificate!$D:$D=""D""), """")"),"")</f>
        <v/>
      </c>
      <c r="AL646" s="2"/>
    </row>
    <row r="647" spans="1:38" ht="13" x14ac:dyDescent="0.15">
      <c r="A647" s="2">
        <v>638</v>
      </c>
      <c r="B647" s="3">
        <v>45403</v>
      </c>
      <c r="D647" s="2" t="s">
        <v>2322</v>
      </c>
      <c r="E647" s="2" t="s">
        <v>771</v>
      </c>
      <c r="F647" s="2" t="s">
        <v>2409</v>
      </c>
      <c r="G647" s="2" t="s">
        <v>2410</v>
      </c>
      <c r="H647" s="2" t="s">
        <v>2411</v>
      </c>
      <c r="I647" s="2" t="s">
        <v>2412</v>
      </c>
      <c r="J647" s="2" t="s">
        <v>2413</v>
      </c>
      <c r="K647" s="2" t="s">
        <v>28</v>
      </c>
      <c r="V647" s="4" t="str">
        <f t="shared" si="2"/>
        <v>Susanne Reber</v>
      </c>
      <c r="X647" s="5"/>
      <c r="Y647" s="5"/>
      <c r="Z647" s="2" t="str">
        <f>IFERROR(VLOOKUP(V647,#REF!, 8, FALSE), "No result")</f>
        <v>No result</v>
      </c>
      <c r="AA647" s="5" t="str">
        <f>IFERROR(VLOOKUP($V647,#REF!, 11, FALSE), "No result")</f>
        <v>No result</v>
      </c>
      <c r="AB647" s="5" t="str">
        <f>IFERROR(VLOOKUP($V647,#REF!, 16, FALSE), "No result")</f>
        <v>No result</v>
      </c>
      <c r="AC647" s="5"/>
      <c r="AD647" s="7" t="str">
        <f t="shared" si="5"/>
        <v/>
      </c>
      <c r="AE647" s="21" t="str">
        <f ca="1">IFERROR(__xludf.DUMMYFUNCTION("IFERROR(FILTER(Certificate!$B:$B, LOWER(Certificate!$A:$A)=LOWER(TRIM($V647)), (Certificate!$D:$D=""H"") + (Certificate!$D:$D=""HTO"")), """")"),"2024-AT-C309")</f>
        <v>2024-AT-C309</v>
      </c>
      <c r="AF647" s="7"/>
      <c r="AG647" s="7" t="str">
        <f t="shared" si="3"/>
        <v/>
      </c>
      <c r="AH647" s="8" t="str">
        <f ca="1">IFERROR(__xludf.DUMMYFUNCTION("IFERROR(FILTER(Certificate!$B:$B, LOWER(Certificate!$A:$A)=LOWER(TRIM($V647)), (Certificate!$D:$D=""TO"") + (Certificate!$D:$D=""HTO"")), """")"),"2024-AT-C304")</f>
        <v>2024-AT-C304</v>
      </c>
      <c r="AI647" s="7"/>
      <c r="AJ647" s="7" t="str">
        <f t="shared" si="4"/>
        <v/>
      </c>
      <c r="AK647" s="8" t="str">
        <f ca="1">IFERROR(__xludf.DUMMYFUNCTION("IFERROR(FILTER(Certificate!$B:$B, Certificate!$A:$A=TRIM($V647), Certificate!$D:$D=""D""), """")"),"")</f>
        <v/>
      </c>
      <c r="AL647" s="2"/>
    </row>
    <row r="648" spans="1:38" ht="13" x14ac:dyDescent="0.15">
      <c r="A648" s="2">
        <v>639</v>
      </c>
      <c r="B648" s="3">
        <v>45463</v>
      </c>
      <c r="D648" s="2" t="s">
        <v>2414</v>
      </c>
      <c r="E648" s="2" t="s">
        <v>771</v>
      </c>
      <c r="F648" s="2" t="s">
        <v>934</v>
      </c>
      <c r="G648" s="2" t="s">
        <v>2415</v>
      </c>
      <c r="H648" s="2" t="s">
        <v>2416</v>
      </c>
      <c r="I648" s="2" t="s">
        <v>2417</v>
      </c>
      <c r="J648" s="2" t="s">
        <v>2418</v>
      </c>
      <c r="K648" s="2" t="s">
        <v>22</v>
      </c>
      <c r="V648" s="4" t="str">
        <f t="shared" si="2"/>
        <v>Ali Mansur</v>
      </c>
      <c r="X648" s="5"/>
      <c r="Y648" s="5"/>
      <c r="Z648" s="2" t="str">
        <f>IFERROR(VLOOKUP(V648,#REF!, 8, FALSE), "No result")</f>
        <v>No result</v>
      </c>
      <c r="AA648" s="5" t="str">
        <f>IFERROR(VLOOKUP($V648,#REF!, 11, FALSE), "No result")</f>
        <v>No result</v>
      </c>
      <c r="AB648" s="5" t="str">
        <f>IFERROR(VLOOKUP($V648,#REF!, 16, FALSE), "No result")</f>
        <v>No result</v>
      </c>
      <c r="AC648" s="5"/>
      <c r="AD648" s="7" t="str">
        <f t="shared" si="5"/>
        <v/>
      </c>
      <c r="AE648" s="21" t="str">
        <f ca="1">IFERROR(__xludf.DUMMYFUNCTION("IFERROR(FILTER(Certificate!$B:$B, LOWER(Certificate!$A:$A)=LOWER(TRIM($V648)), (Certificate!$D:$D=""H"") + (Certificate!$D:$D=""HTO"")), """")"),"")</f>
        <v/>
      </c>
      <c r="AF648" s="7"/>
      <c r="AG648" s="7" t="str">
        <f t="shared" si="3"/>
        <v/>
      </c>
      <c r="AH648" s="8" t="str">
        <f ca="1">IFERROR(__xludf.DUMMYFUNCTION("IFERROR(FILTER(Certificate!$B:$B, LOWER(Certificate!$A:$A)=LOWER(TRIM($V648)), (Certificate!$D:$D=""TO"") + (Certificate!$D:$D=""HTO"")), """")"),"")</f>
        <v/>
      </c>
      <c r="AI648" s="7"/>
      <c r="AJ648" s="7" t="str">
        <f t="shared" si="4"/>
        <v/>
      </c>
      <c r="AK648" s="8" t="str">
        <f ca="1">IFERROR(__xludf.DUMMYFUNCTION("IFERROR(FILTER(Certificate!$B:$B, Certificate!$A:$A=TRIM($V648), Certificate!$D:$D=""D""), """")"),"")</f>
        <v/>
      </c>
      <c r="AL648" s="2"/>
    </row>
    <row r="649" spans="1:38" ht="13" x14ac:dyDescent="0.15">
      <c r="A649" s="2">
        <v>640</v>
      </c>
      <c r="B649" s="3">
        <v>45463</v>
      </c>
      <c r="D649" s="2" t="s">
        <v>2414</v>
      </c>
      <c r="E649" s="2" t="s">
        <v>771</v>
      </c>
      <c r="F649" s="2" t="s">
        <v>2419</v>
      </c>
      <c r="G649" s="2" t="s">
        <v>2420</v>
      </c>
      <c r="H649" s="2" t="s">
        <v>2421</v>
      </c>
      <c r="I649" s="2" t="s">
        <v>835</v>
      </c>
      <c r="J649" s="2" t="s">
        <v>2422</v>
      </c>
      <c r="K649" s="2" t="s">
        <v>6</v>
      </c>
      <c r="V649" s="4" t="str">
        <f t="shared" si="2"/>
        <v>Qian Wenlai</v>
      </c>
      <c r="X649" s="5"/>
      <c r="Z649" s="2" t="str">
        <f>IFERROR(VLOOKUP(V649,#REF!, 8, FALSE), "No result")</f>
        <v>No result</v>
      </c>
      <c r="AA649" s="5" t="str">
        <f>IFERROR(VLOOKUP($V649,#REF!, 11, FALSE), "No result")</f>
        <v>No result</v>
      </c>
      <c r="AB649" s="5" t="str">
        <f>IFERROR(VLOOKUP($V649,#REF!, 16, FALSE), "No result")</f>
        <v>No result</v>
      </c>
      <c r="AC649" s="5"/>
      <c r="AD649" s="7" t="str">
        <f t="shared" si="5"/>
        <v/>
      </c>
      <c r="AE649" s="21" t="str">
        <f ca="1">IFERROR(__xludf.DUMMYFUNCTION("IFERROR(FILTER(Certificate!$B:$B, LOWER(Certificate!$A:$A)=LOWER(TRIM($V649)), (Certificate!$D:$D=""H"") + (Certificate!$D:$D=""HTO"")), """")"),"")</f>
        <v/>
      </c>
      <c r="AF649" s="7"/>
      <c r="AG649" s="7" t="str">
        <f t="shared" si="3"/>
        <v/>
      </c>
      <c r="AH649" s="8" t="str">
        <f ca="1">IFERROR(__xludf.DUMMYFUNCTION("IFERROR(FILTER(Certificate!$B:$B, LOWER(Certificate!$A:$A)=LOWER(TRIM($V649)), (Certificate!$D:$D=""TO"") + (Certificate!$D:$D=""HTO"")), """")"),"")</f>
        <v/>
      </c>
      <c r="AI649" s="7"/>
      <c r="AJ649" s="7" t="str">
        <f t="shared" si="4"/>
        <v/>
      </c>
      <c r="AK649" s="8" t="str">
        <f ca="1">IFERROR(__xludf.DUMMYFUNCTION("IFERROR(FILTER(Certificate!$B:$B, Certificate!$A:$A=TRIM($V649), Certificate!$D:$D=""D""), """")"),"")</f>
        <v/>
      </c>
      <c r="AL649" s="2"/>
    </row>
    <row r="650" spans="1:38" ht="13" x14ac:dyDescent="0.15">
      <c r="A650" s="2">
        <v>641</v>
      </c>
      <c r="B650" s="3">
        <v>45463</v>
      </c>
      <c r="D650" s="2" t="s">
        <v>2414</v>
      </c>
      <c r="E650" s="2" t="s">
        <v>771</v>
      </c>
      <c r="F650" s="2" t="s">
        <v>2423</v>
      </c>
      <c r="G650" s="2" t="s">
        <v>2424</v>
      </c>
      <c r="H650" s="2" t="s">
        <v>2425</v>
      </c>
      <c r="I650" s="2" t="s">
        <v>2426</v>
      </c>
      <c r="J650" s="2" t="s">
        <v>101</v>
      </c>
      <c r="K650" s="2" t="s">
        <v>7</v>
      </c>
      <c r="V650" s="4" t="str">
        <f t="shared" si="2"/>
        <v>Chung Joyce</v>
      </c>
      <c r="X650" s="5"/>
      <c r="Y650" s="5"/>
      <c r="Z650" s="2" t="str">
        <f>IFERROR(VLOOKUP(V650,#REF!, 8, FALSE), "No result")</f>
        <v>No result</v>
      </c>
      <c r="AA650" s="5" t="str">
        <f>IFERROR(VLOOKUP($V650,#REF!, 11, FALSE), "No result")</f>
        <v>No result</v>
      </c>
      <c r="AB650" s="5" t="str">
        <f>IFERROR(VLOOKUP($V650,#REF!, 16, FALSE), "No result")</f>
        <v>No result</v>
      </c>
      <c r="AC650" s="5"/>
      <c r="AD650" s="7" t="str">
        <f t="shared" si="5"/>
        <v/>
      </c>
      <c r="AE650" s="21" t="str">
        <f ca="1">IFERROR(__xludf.DUMMYFUNCTION("IFERROR(FILTER(Certificate!$B:$B, LOWER(Certificate!$A:$A)=LOWER(TRIM($V650)), (Certificate!$D:$D=""H"") + (Certificate!$D:$D=""HTO"")), """")"),"")</f>
        <v/>
      </c>
      <c r="AF650" s="7"/>
      <c r="AG650" s="7" t="str">
        <f t="shared" si="3"/>
        <v/>
      </c>
      <c r="AH650" s="8" t="str">
        <f ca="1">IFERROR(__xludf.DUMMYFUNCTION("IFERROR(FILTER(Certificate!$B:$B, LOWER(Certificate!$A:$A)=LOWER(TRIM($V650)), (Certificate!$D:$D=""TO"") + (Certificate!$D:$D=""HTO"")), """")"),"")</f>
        <v/>
      </c>
      <c r="AI650" s="7"/>
      <c r="AJ650" s="7" t="str">
        <f t="shared" si="4"/>
        <v/>
      </c>
      <c r="AK650" s="8" t="str">
        <f ca="1">IFERROR(__xludf.DUMMYFUNCTION("IFERROR(FILTER(Certificate!$B:$B, Certificate!$A:$A=TRIM($V650), Certificate!$D:$D=""D""), """")"),"")</f>
        <v/>
      </c>
      <c r="AL650" s="2"/>
    </row>
    <row r="651" spans="1:38" ht="13" x14ac:dyDescent="0.15">
      <c r="A651" s="2">
        <v>642</v>
      </c>
      <c r="B651" s="3">
        <v>45463</v>
      </c>
      <c r="D651" s="2" t="s">
        <v>2414</v>
      </c>
      <c r="E651" s="2" t="s">
        <v>771</v>
      </c>
      <c r="F651" s="2" t="s">
        <v>2427</v>
      </c>
      <c r="G651" s="2" t="s">
        <v>2428</v>
      </c>
      <c r="H651" s="2" t="s">
        <v>2429</v>
      </c>
      <c r="I651" s="2" t="s">
        <v>835</v>
      </c>
      <c r="J651" s="2" t="s">
        <v>2430</v>
      </c>
      <c r="K651" s="2" t="s">
        <v>27</v>
      </c>
      <c r="V651" s="4" t="str">
        <f t="shared" si="2"/>
        <v>HONG WEI WANG</v>
      </c>
      <c r="X651" s="5"/>
      <c r="Y651" s="5"/>
      <c r="Z651" s="2" t="str">
        <f>IFERROR(VLOOKUP(V651,#REF!, 8, FALSE), "No result")</f>
        <v>No result</v>
      </c>
      <c r="AA651" s="5" t="str">
        <f>IFERROR(VLOOKUP($V651,#REF!, 11, FALSE), "No result")</f>
        <v>No result</v>
      </c>
      <c r="AB651" s="5" t="str">
        <f>IFERROR(VLOOKUP($V651,#REF!, 16, FALSE), "No result")</f>
        <v>No result</v>
      </c>
      <c r="AC651" s="5"/>
      <c r="AD651" s="7" t="str">
        <f t="shared" si="5"/>
        <v/>
      </c>
      <c r="AE651" s="21" t="str">
        <f ca="1">IFERROR(__xludf.DUMMYFUNCTION("IFERROR(FILTER(Certificate!$B:$B, LOWER(Certificate!$A:$A)=LOWER(TRIM($V651)), (Certificate!$D:$D=""H"") + (Certificate!$D:$D=""HTO"")), """")"),"")</f>
        <v/>
      </c>
      <c r="AF651" s="7"/>
      <c r="AG651" s="7" t="str">
        <f t="shared" si="3"/>
        <v/>
      </c>
      <c r="AH651" s="8" t="str">
        <f ca="1">IFERROR(__xludf.DUMMYFUNCTION("IFERROR(FILTER(Certificate!$B:$B, LOWER(Certificate!$A:$A)=LOWER(TRIM($V651)), (Certificate!$D:$D=""TO"") + (Certificate!$D:$D=""HTO"")), """")"),"")</f>
        <v/>
      </c>
      <c r="AI651" s="7"/>
      <c r="AJ651" s="7" t="str">
        <f t="shared" si="4"/>
        <v/>
      </c>
      <c r="AK651" s="8" t="str">
        <f ca="1">IFERROR(__xludf.DUMMYFUNCTION("IFERROR(FILTER(Certificate!$B:$B, Certificate!$A:$A=TRIM($V651), Certificate!$D:$D=""D""), """")"),"")</f>
        <v/>
      </c>
      <c r="AL651" s="2"/>
    </row>
    <row r="652" spans="1:38" ht="13" x14ac:dyDescent="0.15">
      <c r="A652" s="2">
        <v>643</v>
      </c>
      <c r="B652" s="3">
        <v>45463</v>
      </c>
      <c r="D652" s="2" t="s">
        <v>2414</v>
      </c>
      <c r="E652" s="2" t="s">
        <v>771</v>
      </c>
      <c r="F652" s="2" t="s">
        <v>2431</v>
      </c>
      <c r="G652" s="2" t="s">
        <v>2432</v>
      </c>
      <c r="H652" s="2" t="s">
        <v>2433</v>
      </c>
      <c r="I652" s="2" t="s">
        <v>835</v>
      </c>
      <c r="J652" s="2" t="s">
        <v>2422</v>
      </c>
      <c r="K652" s="2" t="s">
        <v>6</v>
      </c>
      <c r="V652" s="4" t="str">
        <f t="shared" si="2"/>
        <v>Zhao Jin</v>
      </c>
      <c r="X652" s="5"/>
      <c r="Z652" s="2" t="str">
        <f>IFERROR(VLOOKUP(V652,#REF!, 8, FALSE), "No result")</f>
        <v>No result</v>
      </c>
      <c r="AA652" s="5" t="str">
        <f>IFERROR(VLOOKUP($V652,#REF!, 11, FALSE), "No result")</f>
        <v>No result</v>
      </c>
      <c r="AB652" s="5" t="str">
        <f>IFERROR(VLOOKUP($V652,#REF!, 16, FALSE), "No result")</f>
        <v>No result</v>
      </c>
      <c r="AC652" s="5"/>
      <c r="AD652" s="7" t="str">
        <f t="shared" si="5"/>
        <v/>
      </c>
      <c r="AE652" s="21" t="str">
        <f ca="1">IFERROR(__xludf.DUMMYFUNCTION("IFERROR(FILTER(Certificate!$B:$B, LOWER(Certificate!$A:$A)=LOWER(TRIM($V652)), (Certificate!$D:$D=""H"") + (Certificate!$D:$D=""HTO"")), """")"),"")</f>
        <v/>
      </c>
      <c r="AF652" s="7"/>
      <c r="AG652" s="7" t="str">
        <f t="shared" si="3"/>
        <v/>
      </c>
      <c r="AH652" s="8" t="str">
        <f ca="1">IFERROR(__xludf.DUMMYFUNCTION("IFERROR(FILTER(Certificate!$B:$B, LOWER(Certificate!$A:$A)=LOWER(TRIM($V652)), (Certificate!$D:$D=""TO"") + (Certificate!$D:$D=""HTO"")), """")"),"")</f>
        <v/>
      </c>
      <c r="AI652" s="7"/>
      <c r="AJ652" s="7" t="str">
        <f t="shared" si="4"/>
        <v/>
      </c>
      <c r="AK652" s="8" t="str">
        <f ca="1">IFERROR(__xludf.DUMMYFUNCTION("IFERROR(FILTER(Certificate!$B:$B, Certificate!$A:$A=TRIM($V652), Certificate!$D:$D=""D""), """")"),"")</f>
        <v/>
      </c>
      <c r="AL652" s="2"/>
    </row>
    <row r="653" spans="1:38" ht="13" x14ac:dyDescent="0.15">
      <c r="A653" s="2">
        <v>644</v>
      </c>
      <c r="B653" s="3">
        <v>45463</v>
      </c>
      <c r="D653" s="2" t="s">
        <v>2414</v>
      </c>
      <c r="E653" s="2" t="s">
        <v>771</v>
      </c>
      <c r="F653" s="2" t="s">
        <v>2434</v>
      </c>
      <c r="G653" s="2" t="s">
        <v>2435</v>
      </c>
      <c r="H653" s="2" t="s">
        <v>2436</v>
      </c>
      <c r="I653" s="2" t="s">
        <v>835</v>
      </c>
      <c r="J653" s="2" t="s">
        <v>293</v>
      </c>
      <c r="K653" s="2" t="s">
        <v>6</v>
      </c>
      <c r="V653" s="4" t="str">
        <f t="shared" si="2"/>
        <v>Bruce Hu</v>
      </c>
      <c r="X653" s="5"/>
      <c r="Z653" s="2" t="str">
        <f>IFERROR(VLOOKUP(V653,#REF!, 8, FALSE), "No result")</f>
        <v>No result</v>
      </c>
      <c r="AA653" s="5" t="str">
        <f>IFERROR(VLOOKUP($V653,#REF!, 11, FALSE), "No result")</f>
        <v>No result</v>
      </c>
      <c r="AB653" s="5" t="str">
        <f>IFERROR(VLOOKUP($V653,#REF!, 16, FALSE), "No result")</f>
        <v>No result</v>
      </c>
      <c r="AC653" s="5"/>
      <c r="AD653" s="7" t="str">
        <f t="shared" si="5"/>
        <v/>
      </c>
      <c r="AE653" s="21" t="str">
        <f ca="1">IFERROR(__xludf.DUMMYFUNCTION("IFERROR(FILTER(Certificate!$B:$B, LOWER(Certificate!$A:$A)=LOWER(TRIM($V653)), (Certificate!$D:$D=""H"") + (Certificate!$D:$D=""HTO"")), """")"),"")</f>
        <v/>
      </c>
      <c r="AF653" s="7"/>
      <c r="AG653" s="7" t="str">
        <f t="shared" si="3"/>
        <v/>
      </c>
      <c r="AH653" s="8" t="str">
        <f ca="1">IFERROR(__xludf.DUMMYFUNCTION("IFERROR(FILTER(Certificate!$B:$B, LOWER(Certificate!$A:$A)=LOWER(TRIM($V653)), (Certificate!$D:$D=""TO"") + (Certificate!$D:$D=""HTO"")), """")"),"")</f>
        <v/>
      </c>
      <c r="AI653" s="7"/>
      <c r="AJ653" s="7" t="str">
        <f t="shared" si="4"/>
        <v/>
      </c>
      <c r="AK653" s="8" t="str">
        <f ca="1">IFERROR(__xludf.DUMMYFUNCTION("IFERROR(FILTER(Certificate!$B:$B, Certificate!$A:$A=TRIM($V653), Certificate!$D:$D=""D""), """")"),"")</f>
        <v/>
      </c>
      <c r="AL653" s="2"/>
    </row>
    <row r="654" spans="1:38" ht="13" x14ac:dyDescent="0.15">
      <c r="A654" s="2">
        <v>645</v>
      </c>
      <c r="B654" s="3">
        <v>45463</v>
      </c>
      <c r="D654" s="2" t="s">
        <v>2414</v>
      </c>
      <c r="E654" s="2" t="s">
        <v>771</v>
      </c>
      <c r="F654" s="2" t="s">
        <v>2437</v>
      </c>
      <c r="G654" s="2" t="s">
        <v>2438</v>
      </c>
      <c r="H654" s="2" t="s">
        <v>2439</v>
      </c>
      <c r="I654" s="2" t="s">
        <v>835</v>
      </c>
      <c r="J654" s="2" t="s">
        <v>2422</v>
      </c>
      <c r="K654" s="2" t="s">
        <v>6</v>
      </c>
      <c r="V654" s="4" t="str">
        <f t="shared" si="2"/>
        <v>Hongfei Xiao</v>
      </c>
      <c r="X654" s="5"/>
      <c r="Z654" s="2" t="str">
        <f>IFERROR(VLOOKUP(V654,#REF!, 8, FALSE), "No result")</f>
        <v>No result</v>
      </c>
      <c r="AA654" s="5" t="str">
        <f>IFERROR(VLOOKUP($V654,#REF!, 11, FALSE), "No result")</f>
        <v>No result</v>
      </c>
      <c r="AB654" s="5" t="str">
        <f>IFERROR(VLOOKUP($V654,#REF!, 16, FALSE), "No result")</f>
        <v>No result</v>
      </c>
      <c r="AC654" s="5"/>
      <c r="AD654" s="7" t="str">
        <f t="shared" si="5"/>
        <v/>
      </c>
      <c r="AE654" s="21" t="str">
        <f ca="1">IFERROR(__xludf.DUMMYFUNCTION("IFERROR(FILTER(Certificate!$B:$B, LOWER(Certificate!$A:$A)=LOWER(TRIM($V654)), (Certificate!$D:$D=""H"") + (Certificate!$D:$D=""HTO"")), """")"),"")</f>
        <v/>
      </c>
      <c r="AF654" s="7"/>
      <c r="AG654" s="7" t="str">
        <f t="shared" si="3"/>
        <v/>
      </c>
      <c r="AH654" s="8" t="str">
        <f ca="1">IFERROR(__xludf.DUMMYFUNCTION("IFERROR(FILTER(Certificate!$B:$B, LOWER(Certificate!$A:$A)=LOWER(TRIM($V654)), (Certificate!$D:$D=""TO"") + (Certificate!$D:$D=""HTO"")), """")"),"")</f>
        <v/>
      </c>
      <c r="AI654" s="7"/>
      <c r="AJ654" s="7" t="str">
        <f t="shared" si="4"/>
        <v/>
      </c>
      <c r="AK654" s="8" t="str">
        <f ca="1">IFERROR(__xludf.DUMMYFUNCTION("IFERROR(FILTER(Certificate!$B:$B, Certificate!$A:$A=TRIM($V654), Certificate!$D:$D=""D""), """")"),"")</f>
        <v/>
      </c>
      <c r="AL654" s="2"/>
    </row>
    <row r="655" spans="1:38" ht="13" x14ac:dyDescent="0.15">
      <c r="A655" s="2">
        <v>646</v>
      </c>
      <c r="B655" s="3">
        <v>45463</v>
      </c>
      <c r="D655" s="2" t="s">
        <v>2414</v>
      </c>
      <c r="E655" s="2" t="s">
        <v>771</v>
      </c>
      <c r="F655" s="2" t="s">
        <v>1808</v>
      </c>
      <c r="G655" s="2" t="s">
        <v>2440</v>
      </c>
      <c r="H655" s="2" t="s">
        <v>2441</v>
      </c>
      <c r="J655" s="2" t="s">
        <v>2422</v>
      </c>
      <c r="K655" s="2" t="s">
        <v>6</v>
      </c>
      <c r="V655" s="4" t="str">
        <f t="shared" si="2"/>
        <v>Dong Qiao</v>
      </c>
      <c r="X655" s="5"/>
      <c r="Z655" s="2" t="str">
        <f>IFERROR(VLOOKUP(V655,#REF!, 8, FALSE), "No result")</f>
        <v>No result</v>
      </c>
      <c r="AA655" s="5" t="str">
        <f>IFERROR(VLOOKUP($V655,#REF!, 11, FALSE), "No result")</f>
        <v>No result</v>
      </c>
      <c r="AB655" s="5" t="str">
        <f>IFERROR(VLOOKUP($V655,#REF!, 16, FALSE), "No result")</f>
        <v>No result</v>
      </c>
      <c r="AC655" s="5"/>
      <c r="AD655" s="7" t="str">
        <f t="shared" si="5"/>
        <v/>
      </c>
      <c r="AE655" s="21" t="str">
        <f ca="1">IFERROR(__xludf.DUMMYFUNCTION("IFERROR(FILTER(Certificate!$B:$B, LOWER(Certificate!$A:$A)=LOWER(TRIM($V655)), (Certificate!$D:$D=""H"") + (Certificate!$D:$D=""HTO"")), """")"),"")</f>
        <v/>
      </c>
      <c r="AF655" s="7"/>
      <c r="AG655" s="7" t="str">
        <f t="shared" si="3"/>
        <v/>
      </c>
      <c r="AH655" s="8" t="str">
        <f ca="1">IFERROR(__xludf.DUMMYFUNCTION("IFERROR(FILTER(Certificate!$B:$B, LOWER(Certificate!$A:$A)=LOWER(TRIM($V655)), (Certificate!$D:$D=""TO"") + (Certificate!$D:$D=""HTO"")), """")"),"")</f>
        <v/>
      </c>
      <c r="AI655" s="7"/>
      <c r="AJ655" s="7" t="str">
        <f t="shared" si="4"/>
        <v/>
      </c>
      <c r="AK655" s="8" t="str">
        <f ca="1">IFERROR(__xludf.DUMMYFUNCTION("IFERROR(FILTER(Certificate!$B:$B, Certificate!$A:$A=TRIM($V655), Certificate!$D:$D=""D""), """")"),"")</f>
        <v/>
      </c>
      <c r="AL655" s="2"/>
    </row>
    <row r="656" spans="1:38" ht="13" x14ac:dyDescent="0.15">
      <c r="A656" s="2">
        <v>647</v>
      </c>
      <c r="B656" s="3">
        <v>45463</v>
      </c>
      <c r="D656" s="2" t="s">
        <v>2414</v>
      </c>
      <c r="E656" s="2" t="s">
        <v>771</v>
      </c>
      <c r="F656" s="2" t="s">
        <v>2442</v>
      </c>
      <c r="G656" s="2" t="s">
        <v>2443</v>
      </c>
      <c r="H656" s="2" t="s">
        <v>2444</v>
      </c>
      <c r="I656" s="2" t="s">
        <v>2445</v>
      </c>
      <c r="J656" s="2" t="s">
        <v>2446</v>
      </c>
      <c r="K656" s="2" t="s">
        <v>27</v>
      </c>
      <c r="V656" s="4" t="str">
        <f t="shared" si="2"/>
        <v>Ken Lin</v>
      </c>
      <c r="X656" s="5"/>
      <c r="Z656" s="2" t="str">
        <f>IFERROR(VLOOKUP(V656,#REF!, 8, FALSE), "No result")</f>
        <v>No result</v>
      </c>
      <c r="AA656" s="5" t="str">
        <f>IFERROR(VLOOKUP($V656,#REF!, 11, FALSE), "No result")</f>
        <v>No result</v>
      </c>
      <c r="AB656" s="5" t="str">
        <f>IFERROR(VLOOKUP($V656,#REF!, 16, FALSE), "No result")</f>
        <v>No result</v>
      </c>
      <c r="AC656" s="5"/>
      <c r="AD656" s="7" t="str">
        <f t="shared" si="5"/>
        <v/>
      </c>
      <c r="AE656" s="21" t="str">
        <f ca="1">IFERROR(__xludf.DUMMYFUNCTION("IFERROR(FILTER(Certificate!$B:$B, LOWER(Certificate!$A:$A)=LOWER(TRIM($V656)), (Certificate!$D:$D=""H"") + (Certificate!$D:$D=""HTO"")), """")"),"")</f>
        <v/>
      </c>
      <c r="AF656" s="7"/>
      <c r="AG656" s="7" t="str">
        <f t="shared" si="3"/>
        <v/>
      </c>
      <c r="AH656" s="8" t="str">
        <f ca="1">IFERROR(__xludf.DUMMYFUNCTION("IFERROR(FILTER(Certificate!$B:$B, LOWER(Certificate!$A:$A)=LOWER(TRIM($V656)), (Certificate!$D:$D=""TO"") + (Certificate!$D:$D=""HTO"")), """")"),"")</f>
        <v/>
      </c>
      <c r="AI656" s="7"/>
      <c r="AJ656" s="7" t="str">
        <f t="shared" si="4"/>
        <v/>
      </c>
      <c r="AK656" s="8" t="str">
        <f ca="1">IFERROR(__xludf.DUMMYFUNCTION("IFERROR(FILTER(Certificate!$B:$B, Certificate!$A:$A=TRIM($V656), Certificate!$D:$D=""D""), """")"),"")</f>
        <v/>
      </c>
      <c r="AL656" s="2"/>
    </row>
    <row r="657" spans="1:38" ht="13" x14ac:dyDescent="0.15">
      <c r="A657" s="2">
        <v>648</v>
      </c>
      <c r="B657" s="3">
        <v>45463</v>
      </c>
      <c r="D657" s="2" t="s">
        <v>2414</v>
      </c>
      <c r="E657" s="2" t="s">
        <v>771</v>
      </c>
      <c r="F657" s="2" t="s">
        <v>2447</v>
      </c>
      <c r="G657" s="2" t="s">
        <v>2443</v>
      </c>
      <c r="H657" s="2" t="s">
        <v>2448</v>
      </c>
      <c r="I657" s="2" t="s">
        <v>835</v>
      </c>
      <c r="J657" s="2" t="s">
        <v>2446</v>
      </c>
      <c r="K657" s="2" t="s">
        <v>27</v>
      </c>
      <c r="V657" s="4" t="str">
        <f t="shared" si="2"/>
        <v>Wade Lin</v>
      </c>
      <c r="X657" s="5"/>
      <c r="Y657" s="5"/>
      <c r="Z657" s="2" t="str">
        <f>IFERROR(VLOOKUP(V657,#REF!, 8, FALSE), "No result")</f>
        <v>No result</v>
      </c>
      <c r="AA657" s="5" t="str">
        <f>IFERROR(VLOOKUP($V657,#REF!, 11, FALSE), "No result")</f>
        <v>No result</v>
      </c>
      <c r="AB657" s="5" t="str">
        <f>IFERROR(VLOOKUP($V657,#REF!, 16, FALSE), "No result")</f>
        <v>No result</v>
      </c>
      <c r="AC657" s="5"/>
      <c r="AD657" s="7" t="str">
        <f t="shared" si="5"/>
        <v/>
      </c>
      <c r="AE657" s="21" t="str">
        <f ca="1">IFERROR(__xludf.DUMMYFUNCTION("IFERROR(FILTER(Certificate!$B:$B, LOWER(Certificate!$A:$A)=LOWER(TRIM($V657)), (Certificate!$D:$D=""H"") + (Certificate!$D:$D=""HTO"")), """")"),"")</f>
        <v/>
      </c>
      <c r="AF657" s="7"/>
      <c r="AG657" s="7" t="str">
        <f t="shared" si="3"/>
        <v/>
      </c>
      <c r="AH657" s="8" t="str">
        <f ca="1">IFERROR(__xludf.DUMMYFUNCTION("IFERROR(FILTER(Certificate!$B:$B, LOWER(Certificate!$A:$A)=LOWER(TRIM($V657)), (Certificate!$D:$D=""TO"") + (Certificate!$D:$D=""HTO"")), """")"),"")</f>
        <v/>
      </c>
      <c r="AI657" s="7"/>
      <c r="AJ657" s="7" t="str">
        <f t="shared" si="4"/>
        <v/>
      </c>
      <c r="AK657" s="8" t="str">
        <f ca="1">IFERROR(__xludf.DUMMYFUNCTION("IFERROR(FILTER(Certificate!$B:$B, Certificate!$A:$A=TRIM($V657), Certificate!$D:$D=""D""), """")"),"")</f>
        <v/>
      </c>
      <c r="AL657" s="2"/>
    </row>
    <row r="658" spans="1:38" ht="13" x14ac:dyDescent="0.15">
      <c r="A658" s="2">
        <v>649</v>
      </c>
      <c r="B658" s="3">
        <v>45463</v>
      </c>
      <c r="D658" s="2" t="s">
        <v>2414</v>
      </c>
      <c r="E658" s="2" t="s">
        <v>771</v>
      </c>
      <c r="F658" s="2" t="s">
        <v>2449</v>
      </c>
      <c r="G658" s="2" t="s">
        <v>2450</v>
      </c>
      <c r="H658" s="2" t="s">
        <v>2451</v>
      </c>
      <c r="I658" s="2" t="s">
        <v>2076</v>
      </c>
      <c r="J658" s="2" t="s">
        <v>2452</v>
      </c>
      <c r="K658" s="2" t="s">
        <v>6</v>
      </c>
      <c r="V658" s="4" t="str">
        <f t="shared" si="2"/>
        <v>Li SHUAI</v>
      </c>
      <c r="X658" s="5"/>
      <c r="Z658" s="2" t="str">
        <f>IFERROR(VLOOKUP(V658,#REF!, 8, FALSE), "No result")</f>
        <v>No result</v>
      </c>
      <c r="AA658" s="5" t="str">
        <f>IFERROR(VLOOKUP($V658,#REF!, 11, FALSE), "No result")</f>
        <v>No result</v>
      </c>
      <c r="AB658" s="5" t="str">
        <f>IFERROR(VLOOKUP($V658,#REF!, 16, FALSE), "No result")</f>
        <v>No result</v>
      </c>
      <c r="AC658" s="5"/>
      <c r="AD658" s="7" t="str">
        <f t="shared" si="5"/>
        <v/>
      </c>
      <c r="AE658" s="21" t="str">
        <f ca="1">IFERROR(__xludf.DUMMYFUNCTION("IFERROR(FILTER(Certificate!$B:$B, LOWER(Certificate!$A:$A)=LOWER(TRIM($V658)), (Certificate!$D:$D=""H"") + (Certificate!$D:$D=""HTO"")), """")"),"2024-AT-C326")</f>
        <v>2024-AT-C326</v>
      </c>
      <c r="AF658" s="7"/>
      <c r="AG658" s="7" t="str">
        <f t="shared" si="3"/>
        <v/>
      </c>
      <c r="AH658" s="8" t="str">
        <f ca="1">IFERROR(__xludf.DUMMYFUNCTION("IFERROR(FILTER(Certificate!$B:$B, LOWER(Certificate!$A:$A)=LOWER(TRIM($V658)), (Certificate!$D:$D=""TO"") + (Certificate!$D:$D=""HTO"")), """")"),"")</f>
        <v/>
      </c>
      <c r="AI658" s="7"/>
      <c r="AJ658" s="7" t="str">
        <f t="shared" si="4"/>
        <v/>
      </c>
      <c r="AK658" s="8" t="str">
        <f ca="1">IFERROR(__xludf.DUMMYFUNCTION("IFERROR(FILTER(Certificate!$B:$B, Certificate!$A:$A=TRIM($V658), Certificate!$D:$D=""D""), """")"),"")</f>
        <v/>
      </c>
      <c r="AL658" s="2"/>
    </row>
    <row r="659" spans="1:38" ht="13" x14ac:dyDescent="0.15">
      <c r="A659" s="2">
        <v>650</v>
      </c>
      <c r="B659" s="3">
        <v>45463</v>
      </c>
      <c r="D659" s="2" t="s">
        <v>2414</v>
      </c>
      <c r="E659" s="2" t="s">
        <v>771</v>
      </c>
      <c r="F659" s="2" t="s">
        <v>2453</v>
      </c>
      <c r="G659" s="2" t="s">
        <v>2454</v>
      </c>
      <c r="H659" s="2" t="s">
        <v>2455</v>
      </c>
      <c r="I659" s="2" t="s">
        <v>974</v>
      </c>
      <c r="J659" s="2" t="s">
        <v>2452</v>
      </c>
      <c r="K659" s="2" t="s">
        <v>6</v>
      </c>
      <c r="V659" s="4" t="str">
        <f t="shared" si="2"/>
        <v>Alice Wang</v>
      </c>
      <c r="X659" s="5"/>
      <c r="Z659" s="2" t="str">
        <f>IFERROR(VLOOKUP(V659,#REF!, 8, FALSE), "No result")</f>
        <v>No result</v>
      </c>
      <c r="AA659" s="5" t="str">
        <f>IFERROR(VLOOKUP($V659,#REF!, 11, FALSE), "No result")</f>
        <v>No result</v>
      </c>
      <c r="AB659" s="5" t="str">
        <f>IFERROR(VLOOKUP($V659,#REF!, 16, FALSE), "No result")</f>
        <v>No result</v>
      </c>
      <c r="AC659" s="5"/>
      <c r="AD659" s="7" t="str">
        <f t="shared" si="5"/>
        <v/>
      </c>
      <c r="AE659" s="21" t="str">
        <f ca="1">IFERROR(__xludf.DUMMYFUNCTION("IFERROR(FILTER(Certificate!$B:$B, LOWER(Certificate!$A:$A)=LOWER(TRIM($V659)), (Certificate!$D:$D=""H"") + (Certificate!$D:$D=""HTO"")), """")"),"")</f>
        <v/>
      </c>
      <c r="AF659" s="7"/>
      <c r="AG659" s="7" t="str">
        <f t="shared" si="3"/>
        <v/>
      </c>
      <c r="AH659" s="8" t="str">
        <f ca="1">IFERROR(__xludf.DUMMYFUNCTION("IFERROR(FILTER(Certificate!$B:$B, LOWER(Certificate!$A:$A)=LOWER(TRIM($V659)), (Certificate!$D:$D=""TO"") + (Certificate!$D:$D=""HTO"")), """")"),"")</f>
        <v/>
      </c>
      <c r="AI659" s="7"/>
      <c r="AJ659" s="7" t="str">
        <f t="shared" si="4"/>
        <v/>
      </c>
      <c r="AK659" s="8" t="str">
        <f ca="1">IFERROR(__xludf.DUMMYFUNCTION("IFERROR(FILTER(Certificate!$B:$B, Certificate!$A:$A=TRIM($V659), Certificate!$D:$D=""D""), """")"),"")</f>
        <v/>
      </c>
      <c r="AL659" s="2"/>
    </row>
    <row r="660" spans="1:38" ht="13" x14ac:dyDescent="0.15">
      <c r="A660" s="2">
        <v>651</v>
      </c>
      <c r="B660" s="3">
        <v>45463</v>
      </c>
      <c r="D660" s="2" t="s">
        <v>2414</v>
      </c>
      <c r="E660" s="2" t="s">
        <v>771</v>
      </c>
      <c r="F660" s="2" t="s">
        <v>2456</v>
      </c>
      <c r="G660" s="2" t="s">
        <v>2457</v>
      </c>
      <c r="H660" s="2" t="s">
        <v>2458</v>
      </c>
      <c r="I660" s="2" t="s">
        <v>2459</v>
      </c>
      <c r="J660" s="2" t="s">
        <v>2452</v>
      </c>
      <c r="K660" s="2" t="s">
        <v>6</v>
      </c>
      <c r="V660" s="4" t="str">
        <f t="shared" si="2"/>
        <v>Avery Zhu</v>
      </c>
      <c r="X660" s="5"/>
      <c r="Z660" s="2" t="str">
        <f>IFERROR(VLOOKUP(V660,#REF!, 8, FALSE), "No result")</f>
        <v>No result</v>
      </c>
      <c r="AA660" s="5" t="str">
        <f>IFERROR(VLOOKUP($V660,#REF!, 11, FALSE), "No result")</f>
        <v>No result</v>
      </c>
      <c r="AB660" s="5" t="str">
        <f>IFERROR(VLOOKUP($V660,#REF!, 16, FALSE), "No result")</f>
        <v>No result</v>
      </c>
      <c r="AC660" s="5"/>
      <c r="AD660" s="7" t="str">
        <f t="shared" si="5"/>
        <v/>
      </c>
      <c r="AE660" s="21" t="str">
        <f ca="1">IFERROR(__xludf.DUMMYFUNCTION("IFERROR(FILTER(Certificate!$B:$B, LOWER(Certificate!$A:$A)=LOWER(TRIM($V660)), (Certificate!$D:$D=""H"") + (Certificate!$D:$D=""HTO"")), """")"),"")</f>
        <v/>
      </c>
      <c r="AF660" s="7"/>
      <c r="AG660" s="7" t="str">
        <f t="shared" si="3"/>
        <v/>
      </c>
      <c r="AH660" s="8" t="str">
        <f ca="1">IFERROR(__xludf.DUMMYFUNCTION("IFERROR(FILTER(Certificate!$B:$B, LOWER(Certificate!$A:$A)=LOWER(TRIM($V660)), (Certificate!$D:$D=""TO"") + (Certificate!$D:$D=""HTO"")), """")"),"")</f>
        <v/>
      </c>
      <c r="AI660" s="7"/>
      <c r="AJ660" s="7" t="str">
        <f t="shared" si="4"/>
        <v/>
      </c>
      <c r="AK660" s="8" t="str">
        <f ca="1">IFERROR(__xludf.DUMMYFUNCTION("IFERROR(FILTER(Certificate!$B:$B, Certificate!$A:$A=TRIM($V660), Certificate!$D:$D=""D""), """")"),"")</f>
        <v/>
      </c>
      <c r="AL660" s="2"/>
    </row>
    <row r="661" spans="1:38" ht="13" x14ac:dyDescent="0.15">
      <c r="A661" s="2">
        <v>652</v>
      </c>
      <c r="B661" s="3">
        <v>45463</v>
      </c>
      <c r="D661" s="2" t="s">
        <v>2414</v>
      </c>
      <c r="E661" s="2" t="s">
        <v>771</v>
      </c>
      <c r="F661" s="2" t="s">
        <v>2460</v>
      </c>
      <c r="G661" s="2" t="s">
        <v>2461</v>
      </c>
      <c r="H661" s="2" t="s">
        <v>2462</v>
      </c>
      <c r="I661" s="2" t="s">
        <v>2463</v>
      </c>
      <c r="J661" s="2" t="s">
        <v>2452</v>
      </c>
      <c r="K661" s="2" t="s">
        <v>6</v>
      </c>
      <c r="V661" s="4" t="str">
        <f t="shared" si="2"/>
        <v>Rong Fu</v>
      </c>
      <c r="X661" s="5"/>
      <c r="Z661" s="2" t="str">
        <f>IFERROR(VLOOKUP(V661,#REF!, 8, FALSE), "No result")</f>
        <v>No result</v>
      </c>
      <c r="AA661" s="5" t="str">
        <f>IFERROR(VLOOKUP($V661,#REF!, 11, FALSE), "No result")</f>
        <v>No result</v>
      </c>
      <c r="AB661" s="5" t="str">
        <f>IFERROR(VLOOKUP($V661,#REF!, 16, FALSE), "No result")</f>
        <v>No result</v>
      </c>
      <c r="AC661" s="5"/>
      <c r="AD661" s="7" t="str">
        <f t="shared" si="5"/>
        <v/>
      </c>
      <c r="AE661" s="21" t="str">
        <f ca="1">IFERROR(__xludf.DUMMYFUNCTION("IFERROR(FILTER(Certificate!$B:$B, LOWER(Certificate!$A:$A)=LOWER(TRIM($V661)), (Certificate!$D:$D=""H"") + (Certificate!$D:$D=""HTO"")), """")"),"")</f>
        <v/>
      </c>
      <c r="AF661" s="7"/>
      <c r="AG661" s="7" t="str">
        <f t="shared" si="3"/>
        <v/>
      </c>
      <c r="AH661" s="8" t="str">
        <f ca="1">IFERROR(__xludf.DUMMYFUNCTION("IFERROR(FILTER(Certificate!$B:$B, LOWER(Certificate!$A:$A)=LOWER(TRIM($V661)), (Certificate!$D:$D=""TO"") + (Certificate!$D:$D=""HTO"")), """")"),"")</f>
        <v/>
      </c>
      <c r="AI661" s="7"/>
      <c r="AJ661" s="7" t="str">
        <f t="shared" si="4"/>
        <v/>
      </c>
      <c r="AK661" s="8" t="str">
        <f ca="1">IFERROR(__xludf.DUMMYFUNCTION("IFERROR(FILTER(Certificate!$B:$B, Certificate!$A:$A=TRIM($V661), Certificate!$D:$D=""D""), """")"),"")</f>
        <v/>
      </c>
      <c r="AL661" s="2"/>
    </row>
    <row r="662" spans="1:38" ht="13" x14ac:dyDescent="0.15">
      <c r="A662" s="2">
        <v>653</v>
      </c>
      <c r="B662" s="3">
        <v>45463</v>
      </c>
      <c r="D662" s="2" t="s">
        <v>2414</v>
      </c>
      <c r="E662" s="2" t="s">
        <v>771</v>
      </c>
      <c r="F662" s="2" t="s">
        <v>2464</v>
      </c>
      <c r="G662" s="2" t="s">
        <v>2449</v>
      </c>
      <c r="H662" s="2" t="s">
        <v>2465</v>
      </c>
      <c r="I662" s="2" t="s">
        <v>835</v>
      </c>
      <c r="J662" s="2" t="s">
        <v>2452</v>
      </c>
      <c r="K662" s="2" t="s">
        <v>6</v>
      </c>
      <c r="V662" s="4" t="str">
        <f t="shared" si="2"/>
        <v>Sean Li</v>
      </c>
      <c r="X662" s="5"/>
      <c r="Z662" s="2" t="str">
        <f>IFERROR(VLOOKUP(V662,#REF!, 8, FALSE), "No result")</f>
        <v>No result</v>
      </c>
      <c r="AA662" s="5" t="str">
        <f>IFERROR(VLOOKUP($V662,#REF!, 11, FALSE), "No result")</f>
        <v>No result</v>
      </c>
      <c r="AB662" s="5" t="str">
        <f>IFERROR(VLOOKUP($V662,#REF!, 16, FALSE), "No result")</f>
        <v>No result</v>
      </c>
      <c r="AC662" s="5"/>
      <c r="AD662" s="7" t="str">
        <f t="shared" si="5"/>
        <v/>
      </c>
      <c r="AE662" s="21" t="str">
        <f ca="1">IFERROR(__xludf.DUMMYFUNCTION("IFERROR(FILTER(Certificate!$B:$B, LOWER(Certificate!$A:$A)=LOWER(TRIM($V662)), (Certificate!$D:$D=""H"") + (Certificate!$D:$D=""HTO"")), """")"),"")</f>
        <v/>
      </c>
      <c r="AF662" s="7"/>
      <c r="AG662" s="7" t="str">
        <f t="shared" si="3"/>
        <v/>
      </c>
      <c r="AH662" s="8" t="str">
        <f ca="1">IFERROR(__xludf.DUMMYFUNCTION("IFERROR(FILTER(Certificate!$B:$B, LOWER(Certificate!$A:$A)=LOWER(TRIM($V662)), (Certificate!$D:$D=""TO"") + (Certificate!$D:$D=""HTO"")), """")"),"")</f>
        <v/>
      </c>
      <c r="AI662" s="7"/>
      <c r="AJ662" s="7" t="str">
        <f t="shared" si="4"/>
        <v/>
      </c>
      <c r="AK662" s="8" t="str">
        <f ca="1">IFERROR(__xludf.DUMMYFUNCTION("IFERROR(FILTER(Certificate!$B:$B, Certificate!$A:$A=TRIM($V662), Certificate!$D:$D=""D""), """")"),"")</f>
        <v/>
      </c>
      <c r="AL662" s="2"/>
    </row>
    <row r="663" spans="1:38" ht="13" x14ac:dyDescent="0.15">
      <c r="A663" s="2">
        <v>654</v>
      </c>
      <c r="B663" s="3">
        <v>45463</v>
      </c>
      <c r="D663" s="2" t="s">
        <v>2414</v>
      </c>
      <c r="E663" s="2" t="s">
        <v>771</v>
      </c>
      <c r="F663" s="2" t="s">
        <v>2466</v>
      </c>
      <c r="G663" s="2" t="s">
        <v>2467</v>
      </c>
      <c r="H663" s="2" t="s">
        <v>2468</v>
      </c>
      <c r="I663" s="2" t="s">
        <v>974</v>
      </c>
      <c r="J663" s="2" t="s">
        <v>2452</v>
      </c>
      <c r="K663" s="2" t="s">
        <v>6</v>
      </c>
      <c r="V663" s="4" t="str">
        <f t="shared" si="2"/>
        <v>Alvin (Hua) Xie</v>
      </c>
      <c r="X663" s="5"/>
      <c r="Z663" s="2" t="str">
        <f>IFERROR(VLOOKUP(V663,#REF!, 8, FALSE), "No result")</f>
        <v>No result</v>
      </c>
      <c r="AA663" s="5" t="str">
        <f>IFERROR(VLOOKUP($V663,#REF!, 11, FALSE), "No result")</f>
        <v>No result</v>
      </c>
      <c r="AB663" s="5" t="str">
        <f>IFERROR(VLOOKUP($V663,#REF!, 16, FALSE), "No result")</f>
        <v>No result</v>
      </c>
      <c r="AC663" s="5"/>
      <c r="AD663" s="7" t="str">
        <f t="shared" si="5"/>
        <v/>
      </c>
      <c r="AE663" s="21" t="str">
        <f ca="1">IFERROR(__xludf.DUMMYFUNCTION("IFERROR(FILTER(Certificate!$B:$B, LOWER(Certificate!$A:$A)=LOWER(TRIM($V663)), (Certificate!$D:$D=""H"") + (Certificate!$D:$D=""HTO"")), """")"),"")</f>
        <v/>
      </c>
      <c r="AF663" s="7"/>
      <c r="AG663" s="7" t="str">
        <f t="shared" si="3"/>
        <v/>
      </c>
      <c r="AH663" s="8" t="str">
        <f ca="1">IFERROR(__xludf.DUMMYFUNCTION("IFERROR(FILTER(Certificate!$B:$B, LOWER(Certificate!$A:$A)=LOWER(TRIM($V663)), (Certificate!$D:$D=""TO"") + (Certificate!$D:$D=""HTO"")), """")"),"")</f>
        <v/>
      </c>
      <c r="AI663" s="7"/>
      <c r="AJ663" s="7" t="str">
        <f t="shared" si="4"/>
        <v/>
      </c>
      <c r="AK663" s="8" t="str">
        <f ca="1">IFERROR(__xludf.DUMMYFUNCTION("IFERROR(FILTER(Certificate!$B:$B, Certificate!$A:$A=TRIM($V663), Certificate!$D:$D=""D""), """")"),"")</f>
        <v/>
      </c>
      <c r="AL663" s="2"/>
    </row>
    <row r="664" spans="1:38" ht="13" x14ac:dyDescent="0.15">
      <c r="A664" s="2">
        <v>655</v>
      </c>
      <c r="B664" s="3">
        <v>45463</v>
      </c>
      <c r="D664" s="2" t="s">
        <v>2414</v>
      </c>
      <c r="E664" s="2" t="s">
        <v>771</v>
      </c>
      <c r="F664" s="2" t="s">
        <v>2469</v>
      </c>
      <c r="G664" s="2" t="s">
        <v>2470</v>
      </c>
      <c r="H664" s="2" t="s">
        <v>2471</v>
      </c>
      <c r="I664" s="2" t="s">
        <v>2472</v>
      </c>
      <c r="J664" s="2" t="s">
        <v>2473</v>
      </c>
      <c r="K664" s="2" t="s">
        <v>3102</v>
      </c>
      <c r="V664" s="4" t="str">
        <f t="shared" si="2"/>
        <v>Louis (Jaewook) Jang</v>
      </c>
      <c r="X664" s="5"/>
      <c r="Y664" s="5"/>
      <c r="Z664" s="2" t="str">
        <f>IFERROR(VLOOKUP(V664,#REF!, 8, FALSE), "No result")</f>
        <v>No result</v>
      </c>
      <c r="AA664" s="5" t="str">
        <f>IFERROR(VLOOKUP($V664,#REF!, 11, FALSE), "No result")</f>
        <v>No result</v>
      </c>
      <c r="AB664" s="5" t="str">
        <f>IFERROR(VLOOKUP($V664,#REF!, 16, FALSE), "No result")</f>
        <v>No result</v>
      </c>
      <c r="AC664" s="5"/>
      <c r="AD664" s="7" t="str">
        <f t="shared" si="5"/>
        <v/>
      </c>
      <c r="AE664" s="21" t="str">
        <f ca="1">IFERROR(__xludf.DUMMYFUNCTION("IFERROR(FILTER(Certificate!$B:$B, LOWER(Certificate!$A:$A)=LOWER(TRIM($V664)), (Certificate!$D:$D=""H"") + (Certificate!$D:$D=""HTO"")), """")"),"")</f>
        <v/>
      </c>
      <c r="AF664" s="7"/>
      <c r="AG664" s="7" t="str">
        <f t="shared" si="3"/>
        <v/>
      </c>
      <c r="AH664" s="8" t="str">
        <f ca="1">IFERROR(__xludf.DUMMYFUNCTION("IFERROR(FILTER(Certificate!$B:$B, LOWER(Certificate!$A:$A)=LOWER(TRIM($V664)), (Certificate!$D:$D=""TO"") + (Certificate!$D:$D=""HTO"")), """")"),"")</f>
        <v/>
      </c>
      <c r="AI664" s="7"/>
      <c r="AJ664" s="7" t="str">
        <f t="shared" si="4"/>
        <v/>
      </c>
      <c r="AK664" s="8" t="str">
        <f ca="1">IFERROR(__xludf.DUMMYFUNCTION("IFERROR(FILTER(Certificate!$B:$B, Certificate!$A:$A=TRIM($V664), Certificate!$D:$D=""D""), """")"),"")</f>
        <v/>
      </c>
      <c r="AL664" s="2"/>
    </row>
    <row r="665" spans="1:38" ht="13" x14ac:dyDescent="0.15">
      <c r="A665" s="2">
        <v>656</v>
      </c>
      <c r="B665" s="3">
        <v>45463</v>
      </c>
      <c r="D665" s="2" t="s">
        <v>2414</v>
      </c>
      <c r="E665" s="2" t="s">
        <v>771</v>
      </c>
      <c r="F665" s="2" t="s">
        <v>2474</v>
      </c>
      <c r="G665" s="2" t="s">
        <v>2475</v>
      </c>
      <c r="H665" s="2" t="s">
        <v>2476</v>
      </c>
      <c r="I665" s="2" t="s">
        <v>2477</v>
      </c>
      <c r="J665" s="2" t="s">
        <v>2473</v>
      </c>
      <c r="K665" s="2" t="s">
        <v>3102</v>
      </c>
      <c r="V665" s="4" t="str">
        <f t="shared" si="2"/>
        <v>Sally (Heeyun) Shin</v>
      </c>
      <c r="X665" s="5"/>
      <c r="Y665" s="5"/>
      <c r="Z665" s="2" t="str">
        <f>IFERROR(VLOOKUP(V665,#REF!, 8, FALSE), "No result")</f>
        <v>No result</v>
      </c>
      <c r="AA665" s="5" t="str">
        <f>IFERROR(VLOOKUP($V665,#REF!, 11, FALSE), "No result")</f>
        <v>No result</v>
      </c>
      <c r="AB665" s="5" t="str">
        <f>IFERROR(VLOOKUP($V665,#REF!, 16, FALSE), "No result")</f>
        <v>No result</v>
      </c>
      <c r="AC665" s="5"/>
      <c r="AD665" s="7" t="str">
        <f t="shared" si="5"/>
        <v/>
      </c>
      <c r="AE665" s="21" t="str">
        <f ca="1">IFERROR(__xludf.DUMMYFUNCTION("IFERROR(FILTER(Certificate!$B:$B, LOWER(Certificate!$A:$A)=LOWER(TRIM($V665)), (Certificate!$D:$D=""H"") + (Certificate!$D:$D=""HTO"")), """")"),"")</f>
        <v/>
      </c>
      <c r="AF665" s="7"/>
      <c r="AG665" s="7" t="str">
        <f t="shared" si="3"/>
        <v/>
      </c>
      <c r="AH665" s="8" t="str">
        <f ca="1">IFERROR(__xludf.DUMMYFUNCTION("IFERROR(FILTER(Certificate!$B:$B, LOWER(Certificate!$A:$A)=LOWER(TRIM($V665)), (Certificate!$D:$D=""TO"") + (Certificate!$D:$D=""HTO"")), """")"),"")</f>
        <v/>
      </c>
      <c r="AI665" s="7"/>
      <c r="AJ665" s="7" t="str">
        <f t="shared" si="4"/>
        <v/>
      </c>
      <c r="AK665" s="8" t="str">
        <f ca="1">IFERROR(__xludf.DUMMYFUNCTION("IFERROR(FILTER(Certificate!$B:$B, Certificate!$A:$A=TRIM($V665), Certificate!$D:$D=""D""), """")"),"")</f>
        <v/>
      </c>
      <c r="AL665" s="2"/>
    </row>
    <row r="666" spans="1:38" ht="13" x14ac:dyDescent="0.15">
      <c r="A666" s="2">
        <v>657</v>
      </c>
      <c r="B666" s="3">
        <v>45463</v>
      </c>
      <c r="D666" s="2" t="s">
        <v>2414</v>
      </c>
      <c r="E666" s="2" t="s">
        <v>771</v>
      </c>
      <c r="F666" s="2" t="s">
        <v>2478</v>
      </c>
      <c r="G666" s="2" t="s">
        <v>2479</v>
      </c>
      <c r="H666" s="2" t="s">
        <v>2480</v>
      </c>
      <c r="I666" s="2" t="s">
        <v>835</v>
      </c>
      <c r="J666" s="2" t="s">
        <v>2481</v>
      </c>
      <c r="K666" s="2" t="s">
        <v>8</v>
      </c>
      <c r="V666" s="4" t="str">
        <f t="shared" si="2"/>
        <v>Zifang Zhong</v>
      </c>
      <c r="X666" s="5"/>
      <c r="Y666" s="5"/>
      <c r="Z666" s="2" t="str">
        <f>IFERROR(VLOOKUP(V666,#REF!, 8, FALSE), "No result")</f>
        <v>No result</v>
      </c>
      <c r="AA666" s="5" t="str">
        <f>IFERROR(VLOOKUP($V666,#REF!, 11, FALSE), "No result")</f>
        <v>No result</v>
      </c>
      <c r="AB666" s="5" t="str">
        <f>IFERROR(VLOOKUP($V666,#REF!, 16, FALSE), "No result")</f>
        <v>No result</v>
      </c>
      <c r="AC666" s="5"/>
      <c r="AD666" s="7" t="str">
        <f t="shared" si="5"/>
        <v/>
      </c>
      <c r="AE666" s="21" t="str">
        <f ca="1">IFERROR(__xludf.DUMMYFUNCTION("IFERROR(FILTER(Certificate!$B:$B, LOWER(Certificate!$A:$A)=LOWER(TRIM($V666)), (Certificate!$D:$D=""H"") + (Certificate!$D:$D=""HTO"")), """")"),"")</f>
        <v/>
      </c>
      <c r="AF666" s="7"/>
      <c r="AG666" s="7" t="str">
        <f t="shared" si="3"/>
        <v/>
      </c>
      <c r="AH666" s="8" t="str">
        <f ca="1">IFERROR(__xludf.DUMMYFUNCTION("IFERROR(FILTER(Certificate!$B:$B, LOWER(Certificate!$A:$A)=LOWER(TRIM($V666)), (Certificate!$D:$D=""TO"") + (Certificate!$D:$D=""HTO"")), """")"),"2024-AT-C324")</f>
        <v>2024-AT-C324</v>
      </c>
      <c r="AI666" s="7"/>
      <c r="AJ666" s="7" t="str">
        <f t="shared" si="4"/>
        <v/>
      </c>
      <c r="AK666" s="8" t="str">
        <f ca="1">IFERROR(__xludf.DUMMYFUNCTION("IFERROR(FILTER(Certificate!$B:$B, Certificate!$A:$A=TRIM($V666), Certificate!$D:$D=""D""), """")"),"")</f>
        <v/>
      </c>
      <c r="AL666" s="2"/>
    </row>
    <row r="667" spans="1:38" ht="13" x14ac:dyDescent="0.15">
      <c r="A667" s="2">
        <v>658</v>
      </c>
      <c r="B667" s="3">
        <v>45488</v>
      </c>
      <c r="D667" s="2" t="s">
        <v>2482</v>
      </c>
      <c r="E667" s="2" t="s">
        <v>771</v>
      </c>
      <c r="F667" s="2" t="s">
        <v>2483</v>
      </c>
      <c r="G667" s="2" t="s">
        <v>2484</v>
      </c>
      <c r="H667" s="2" t="s">
        <v>2485</v>
      </c>
      <c r="I667" s="2" t="s">
        <v>2032</v>
      </c>
      <c r="K667" s="2" t="s">
        <v>2486</v>
      </c>
      <c r="V667" s="4" t="str">
        <f t="shared" si="2"/>
        <v>Katarina Jankova</v>
      </c>
      <c r="X667" s="5"/>
      <c r="Z667" s="2" t="str">
        <f>IFERROR(VLOOKUP(V667,#REF!, 8, FALSE), "No result")</f>
        <v>No result</v>
      </c>
      <c r="AA667" s="5" t="str">
        <f>IFERROR(VLOOKUP($V667,#REF!, 11, FALSE), "No result")</f>
        <v>No result</v>
      </c>
      <c r="AB667" s="5" t="str">
        <f>IFERROR(VLOOKUP($V667,#REF!, 16, FALSE), "No result")</f>
        <v>No result</v>
      </c>
      <c r="AC667" s="5"/>
      <c r="AD667" s="7" t="str">
        <f t="shared" si="5"/>
        <v/>
      </c>
      <c r="AE667" s="21" t="str">
        <f ca="1">IFERROR(__xludf.DUMMYFUNCTION("IFERROR(FILTER(Certificate!$B:$B, LOWER(Certificate!$A:$A)=LOWER(TRIM($V667)), (Certificate!$D:$D=""H"") + (Certificate!$D:$D=""HTO"")), """")"),"")</f>
        <v/>
      </c>
      <c r="AF667" s="7"/>
      <c r="AG667" s="7" t="str">
        <f t="shared" si="3"/>
        <v/>
      </c>
      <c r="AH667" s="8" t="str">
        <f ca="1">IFERROR(__xludf.DUMMYFUNCTION("IFERROR(FILTER(Certificate!$B:$B, LOWER(Certificate!$A:$A)=LOWER(TRIM($V667)), (Certificate!$D:$D=""TO"") + (Certificate!$D:$D=""HTO"")), """")"),"")</f>
        <v/>
      </c>
      <c r="AI667" s="7"/>
      <c r="AJ667" s="7" t="str">
        <f t="shared" si="4"/>
        <v/>
      </c>
      <c r="AK667" s="8" t="str">
        <f ca="1">IFERROR(__xludf.DUMMYFUNCTION("IFERROR(FILTER(Certificate!$B:$B, Certificate!$A:$A=TRIM($V667), Certificate!$D:$D=""D""), """")"),"")</f>
        <v/>
      </c>
      <c r="AL667" s="2"/>
    </row>
    <row r="668" spans="1:38" ht="13" x14ac:dyDescent="0.15">
      <c r="A668" s="2">
        <v>659</v>
      </c>
      <c r="B668" s="3">
        <v>45488</v>
      </c>
      <c r="D668" s="2" t="s">
        <v>2482</v>
      </c>
      <c r="E668" s="2" t="s">
        <v>771</v>
      </c>
      <c r="F668" s="2" t="s">
        <v>2487</v>
      </c>
      <c r="G668" s="2" t="s">
        <v>2488</v>
      </c>
      <c r="H668" s="2" t="s">
        <v>2489</v>
      </c>
      <c r="K668" s="2" t="s">
        <v>2</v>
      </c>
      <c r="V668" s="4" t="str">
        <f t="shared" si="2"/>
        <v>Francesca Demattè</v>
      </c>
      <c r="X668" s="5"/>
      <c r="Z668" s="2" t="str">
        <f>IFERROR(VLOOKUP(V668,#REF!, 8, FALSE), "No result")</f>
        <v>No result</v>
      </c>
      <c r="AA668" s="5" t="str">
        <f>IFERROR(VLOOKUP($V668,#REF!, 11, FALSE), "No result")</f>
        <v>No result</v>
      </c>
      <c r="AB668" s="5" t="str">
        <f>IFERROR(VLOOKUP($V668,#REF!, 16, FALSE), "No result")</f>
        <v>No result</v>
      </c>
      <c r="AC668" s="5"/>
      <c r="AD668" s="7" t="str">
        <f t="shared" si="5"/>
        <v/>
      </c>
      <c r="AE668" s="21" t="str">
        <f ca="1">IFERROR(__xludf.DUMMYFUNCTION("IFERROR(FILTER(Certificate!$B:$B, LOWER(Certificate!$A:$A)=LOWER(TRIM($V668)), (Certificate!$D:$D=""H"") + (Certificate!$D:$D=""HTO"")), """")"),"")</f>
        <v/>
      </c>
      <c r="AF668" s="7"/>
      <c r="AG668" s="7" t="str">
        <f t="shared" si="3"/>
        <v/>
      </c>
      <c r="AH668" s="8" t="str">
        <f ca="1">IFERROR(__xludf.DUMMYFUNCTION("IFERROR(FILTER(Certificate!$B:$B, LOWER(Certificate!$A:$A)=LOWER(TRIM($V668)), (Certificate!$D:$D=""TO"") + (Certificate!$D:$D=""HTO"")), """")"),"")</f>
        <v/>
      </c>
      <c r="AI668" s="7"/>
      <c r="AJ668" s="7" t="str">
        <f t="shared" si="4"/>
        <v/>
      </c>
      <c r="AK668" s="8" t="str">
        <f ca="1">IFERROR(__xludf.DUMMYFUNCTION("IFERROR(FILTER(Certificate!$B:$B, Certificate!$A:$A=TRIM($V668), Certificate!$D:$D=""D""), """")"),"")</f>
        <v/>
      </c>
      <c r="AL668" s="2"/>
    </row>
    <row r="669" spans="1:38" ht="13" x14ac:dyDescent="0.15">
      <c r="A669" s="2">
        <v>660</v>
      </c>
      <c r="B669" s="3">
        <v>45488</v>
      </c>
      <c r="D669" s="2" t="s">
        <v>2482</v>
      </c>
      <c r="E669" s="2" t="s">
        <v>771</v>
      </c>
      <c r="F669" s="2" t="s">
        <v>2490</v>
      </c>
      <c r="G669" s="2" t="s">
        <v>2491</v>
      </c>
      <c r="H669" s="2" t="s">
        <v>2492</v>
      </c>
      <c r="I669" s="2" t="s">
        <v>2493</v>
      </c>
      <c r="K669" s="2" t="s">
        <v>25</v>
      </c>
      <c r="V669" s="4" t="str">
        <f t="shared" si="2"/>
        <v>KONSTANTINOS KAVVATHAS</v>
      </c>
      <c r="X669" s="5"/>
      <c r="Z669" s="2" t="str">
        <f>IFERROR(VLOOKUP(V669,#REF!, 8, FALSE), "No result")</f>
        <v>No result</v>
      </c>
      <c r="AA669" s="5" t="str">
        <f>IFERROR(VLOOKUP($V669,#REF!, 11, FALSE), "No result")</f>
        <v>No result</v>
      </c>
      <c r="AB669" s="5" t="str">
        <f>IFERROR(VLOOKUP($V669,#REF!, 16, FALSE), "No result")</f>
        <v>No result</v>
      </c>
      <c r="AC669" s="5"/>
      <c r="AD669" s="7" t="str">
        <f t="shared" si="5"/>
        <v/>
      </c>
      <c r="AE669" s="21" t="str">
        <f ca="1">IFERROR(__xludf.DUMMYFUNCTION("IFERROR(FILTER(Certificate!$B:$B, LOWER(Certificate!$A:$A)=LOWER(TRIM($V669)), (Certificate!$D:$D=""H"") + (Certificate!$D:$D=""HTO"")), """")"),"")</f>
        <v/>
      </c>
      <c r="AF669" s="7"/>
      <c r="AG669" s="7" t="str">
        <f t="shared" si="3"/>
        <v/>
      </c>
      <c r="AH669" s="8" t="str">
        <f ca="1">IFERROR(__xludf.DUMMYFUNCTION("IFERROR(FILTER(Certificate!$B:$B, LOWER(Certificate!$A:$A)=LOWER(TRIM($V669)), (Certificate!$D:$D=""TO"") + (Certificate!$D:$D=""HTO"")), """")"),"")</f>
        <v/>
      </c>
      <c r="AI669" s="7"/>
      <c r="AJ669" s="7" t="str">
        <f t="shared" si="4"/>
        <v/>
      </c>
      <c r="AK669" s="8" t="str">
        <f ca="1">IFERROR(__xludf.DUMMYFUNCTION("IFERROR(FILTER(Certificate!$B:$B, Certificate!$A:$A=TRIM($V669), Certificate!$D:$D=""D""), """")"),"")</f>
        <v/>
      </c>
      <c r="AL669" s="2"/>
    </row>
    <row r="670" spans="1:38" ht="13" x14ac:dyDescent="0.15">
      <c r="A670" s="2">
        <v>661</v>
      </c>
      <c r="B670" s="3">
        <v>45488</v>
      </c>
      <c r="D670" s="2" t="s">
        <v>2482</v>
      </c>
      <c r="E670" s="2" t="s">
        <v>771</v>
      </c>
      <c r="F670" s="2" t="s">
        <v>2494</v>
      </c>
      <c r="G670" s="2" t="s">
        <v>2495</v>
      </c>
      <c r="H670" s="2" t="s">
        <v>2496</v>
      </c>
      <c r="I670" s="2" t="s">
        <v>1911</v>
      </c>
      <c r="K670" s="2" t="s">
        <v>25</v>
      </c>
      <c r="V670" s="4" t="str">
        <f t="shared" si="2"/>
        <v>Spiros Migos</v>
      </c>
      <c r="X670" s="5"/>
      <c r="Z670" s="2" t="str">
        <f>IFERROR(VLOOKUP(V670,#REF!, 8, FALSE), "No result")</f>
        <v>No result</v>
      </c>
      <c r="AA670" s="5" t="str">
        <f>IFERROR(VLOOKUP($V670,#REF!, 11, FALSE), "No result")</f>
        <v>No result</v>
      </c>
      <c r="AB670" s="5" t="str">
        <f>IFERROR(VLOOKUP($V670,#REF!, 16, FALSE), "No result")</f>
        <v>No result</v>
      </c>
      <c r="AC670" s="5"/>
      <c r="AD670" s="7" t="str">
        <f t="shared" si="5"/>
        <v/>
      </c>
      <c r="AE670" s="21" t="str">
        <f ca="1">IFERROR(__xludf.DUMMYFUNCTION("IFERROR(FILTER(Certificate!$B:$B, LOWER(Certificate!$A:$A)=LOWER(TRIM($V670)), (Certificate!$D:$D=""H"") + (Certificate!$D:$D=""HTO"")), """")"),"")</f>
        <v/>
      </c>
      <c r="AF670" s="7"/>
      <c r="AG670" s="7" t="str">
        <f t="shared" si="3"/>
        <v/>
      </c>
      <c r="AH670" s="8" t="str">
        <f ca="1">IFERROR(__xludf.DUMMYFUNCTION("IFERROR(FILTER(Certificate!$B:$B, LOWER(Certificate!$A:$A)=LOWER(TRIM($V670)), (Certificate!$D:$D=""TO"") + (Certificate!$D:$D=""HTO"")), """")"),"")</f>
        <v/>
      </c>
      <c r="AI670" s="7"/>
      <c r="AJ670" s="7" t="str">
        <f t="shared" si="4"/>
        <v/>
      </c>
      <c r="AK670" s="8" t="str">
        <f ca="1">IFERROR(__xludf.DUMMYFUNCTION("IFERROR(FILTER(Certificate!$B:$B, Certificate!$A:$A=TRIM($V670), Certificate!$D:$D=""D""), """")"),"")</f>
        <v/>
      </c>
      <c r="AL670" s="2"/>
    </row>
    <row r="671" spans="1:38" ht="13" x14ac:dyDescent="0.15">
      <c r="A671" s="2">
        <v>662</v>
      </c>
      <c r="B671" s="3">
        <v>45488</v>
      </c>
      <c r="D671" s="2" t="s">
        <v>2482</v>
      </c>
      <c r="E671" s="2" t="s">
        <v>771</v>
      </c>
      <c r="F671" s="2" t="s">
        <v>2497</v>
      </c>
      <c r="G671" s="2" t="s">
        <v>2498</v>
      </c>
      <c r="H671" s="2" t="s">
        <v>2499</v>
      </c>
      <c r="I671" s="2" t="s">
        <v>1708</v>
      </c>
      <c r="K671" s="2" t="s">
        <v>25</v>
      </c>
      <c r="V671" s="4" t="str">
        <f t="shared" si="2"/>
        <v>EIRINI KROUSKI</v>
      </c>
      <c r="X671" s="5"/>
      <c r="Z671" s="2" t="str">
        <f>IFERROR(VLOOKUP(V671,#REF!, 8, FALSE), "No result")</f>
        <v>No result</v>
      </c>
      <c r="AA671" s="5" t="str">
        <f>IFERROR(VLOOKUP($V671,#REF!, 11, FALSE), "No result")</f>
        <v>No result</v>
      </c>
      <c r="AB671" s="5" t="str">
        <f>IFERROR(VLOOKUP($V671,#REF!, 16, FALSE), "No result")</f>
        <v>No result</v>
      </c>
      <c r="AC671" s="5"/>
      <c r="AD671" s="7" t="str">
        <f t="shared" si="5"/>
        <v/>
      </c>
      <c r="AE671" s="21" t="str">
        <f ca="1">IFERROR(__xludf.DUMMYFUNCTION("IFERROR(FILTER(Certificate!$B:$B, LOWER(Certificate!$A:$A)=LOWER(TRIM($V671)), (Certificate!$D:$D=""H"") + (Certificate!$D:$D=""HTO"")), """")"),"")</f>
        <v/>
      </c>
      <c r="AF671" s="7"/>
      <c r="AG671" s="7" t="str">
        <f t="shared" si="3"/>
        <v/>
      </c>
      <c r="AH671" s="8" t="str">
        <f ca="1">IFERROR(__xludf.DUMMYFUNCTION("IFERROR(FILTER(Certificate!$B:$B, LOWER(Certificate!$A:$A)=LOWER(TRIM($V671)), (Certificate!$D:$D=""TO"") + (Certificate!$D:$D=""HTO"")), """")"),"")</f>
        <v/>
      </c>
      <c r="AI671" s="7"/>
      <c r="AJ671" s="7" t="str">
        <f t="shared" si="4"/>
        <v/>
      </c>
      <c r="AK671" s="8" t="str">
        <f ca="1">IFERROR(__xludf.DUMMYFUNCTION("IFERROR(FILTER(Certificate!$B:$B, Certificate!$A:$A=TRIM($V671), Certificate!$D:$D=""D""), """")"),"")</f>
        <v/>
      </c>
      <c r="AL671" s="2"/>
    </row>
    <row r="672" spans="1:38" ht="13" x14ac:dyDescent="0.15">
      <c r="A672" s="2">
        <v>663</v>
      </c>
      <c r="B672" s="3">
        <v>45488</v>
      </c>
      <c r="D672" s="2" t="s">
        <v>2482</v>
      </c>
      <c r="E672" s="2" t="s">
        <v>771</v>
      </c>
      <c r="F672" s="2" t="s">
        <v>2500</v>
      </c>
      <c r="G672" s="2" t="s">
        <v>2501</v>
      </c>
      <c r="H672" s="2" t="s">
        <v>2502</v>
      </c>
      <c r="I672" s="2" t="s">
        <v>835</v>
      </c>
      <c r="K672" s="2" t="s">
        <v>25</v>
      </c>
      <c r="V672" s="4" t="str">
        <f t="shared" si="2"/>
        <v>THEODOROS ARGYRIOU</v>
      </c>
      <c r="X672" s="5"/>
      <c r="Z672" s="2" t="str">
        <f>IFERROR(VLOOKUP(V672,#REF!, 8, FALSE), "No result")</f>
        <v>No result</v>
      </c>
      <c r="AA672" s="5" t="str">
        <f>IFERROR(VLOOKUP($V672,#REF!, 11, FALSE), "No result")</f>
        <v>No result</v>
      </c>
      <c r="AB672" s="5" t="str">
        <f>IFERROR(VLOOKUP($V672,#REF!, 16, FALSE), "No result")</f>
        <v>No result</v>
      </c>
      <c r="AC672" s="5"/>
      <c r="AD672" s="7" t="str">
        <f t="shared" si="5"/>
        <v/>
      </c>
      <c r="AE672" s="21" t="str">
        <f ca="1">IFERROR(__xludf.DUMMYFUNCTION("IFERROR(FILTER(Certificate!$B:$B, LOWER(Certificate!$A:$A)=LOWER(TRIM($V672)), (Certificate!$D:$D=""H"") + (Certificate!$D:$D=""HTO"")), """")"),"")</f>
        <v/>
      </c>
      <c r="AF672" s="7"/>
      <c r="AG672" s="7" t="str">
        <f t="shared" si="3"/>
        <v/>
      </c>
      <c r="AH672" s="8" t="str">
        <f ca="1">IFERROR(__xludf.DUMMYFUNCTION("IFERROR(FILTER(Certificate!$B:$B, LOWER(Certificate!$A:$A)=LOWER(TRIM($V672)), (Certificate!$D:$D=""TO"") + (Certificate!$D:$D=""HTO"")), """")"),"")</f>
        <v/>
      </c>
      <c r="AI672" s="7"/>
      <c r="AJ672" s="7" t="str">
        <f t="shared" si="4"/>
        <v/>
      </c>
      <c r="AK672" s="8" t="str">
        <f ca="1">IFERROR(__xludf.DUMMYFUNCTION("IFERROR(FILTER(Certificate!$B:$B, Certificate!$A:$A=TRIM($V672), Certificate!$D:$D=""D""), """")"),"")</f>
        <v/>
      </c>
      <c r="AL672" s="2"/>
    </row>
    <row r="673" spans="1:38" ht="13" x14ac:dyDescent="0.15">
      <c r="A673" s="2">
        <v>664</v>
      </c>
      <c r="B673" s="3">
        <v>45488</v>
      </c>
      <c r="D673" s="2" t="s">
        <v>2482</v>
      </c>
      <c r="E673" s="2" t="s">
        <v>771</v>
      </c>
      <c r="F673" s="2" t="s">
        <v>2503</v>
      </c>
      <c r="G673" s="2" t="s">
        <v>2504</v>
      </c>
      <c r="H673" s="2" t="s">
        <v>2505</v>
      </c>
      <c r="I673" s="2" t="s">
        <v>2506</v>
      </c>
      <c r="K673" s="2" t="s">
        <v>25</v>
      </c>
      <c r="V673" s="4" t="str">
        <f t="shared" si="2"/>
        <v>MARIOS SYRGKANIS</v>
      </c>
      <c r="X673" s="5"/>
      <c r="Z673" s="2" t="str">
        <f>IFERROR(VLOOKUP(V673,#REF!, 8, FALSE), "No result")</f>
        <v>No result</v>
      </c>
      <c r="AA673" s="5" t="str">
        <f>IFERROR(VLOOKUP($V673,#REF!, 11, FALSE), "No result")</f>
        <v>No result</v>
      </c>
      <c r="AB673" s="5" t="str">
        <f>IFERROR(VLOOKUP($V673,#REF!, 16, FALSE), "No result")</f>
        <v>No result</v>
      </c>
      <c r="AC673" s="5"/>
      <c r="AD673" s="7" t="str">
        <f t="shared" si="5"/>
        <v/>
      </c>
      <c r="AE673" s="21" t="str">
        <f ca="1">IFERROR(__xludf.DUMMYFUNCTION("IFERROR(FILTER(Certificate!$B:$B, LOWER(Certificate!$A:$A)=LOWER(TRIM($V673)), (Certificate!$D:$D=""H"") + (Certificate!$D:$D=""HTO"")), """")"),"")</f>
        <v/>
      </c>
      <c r="AF673" s="7"/>
      <c r="AG673" s="7" t="str">
        <f t="shared" si="3"/>
        <v/>
      </c>
      <c r="AH673" s="8" t="str">
        <f ca="1">IFERROR(__xludf.DUMMYFUNCTION("IFERROR(FILTER(Certificate!$B:$B, LOWER(Certificate!$A:$A)=LOWER(TRIM($V673)), (Certificate!$D:$D=""TO"") + (Certificate!$D:$D=""HTO"")), """")"),"")</f>
        <v/>
      </c>
      <c r="AI673" s="7"/>
      <c r="AJ673" s="7" t="str">
        <f t="shared" si="4"/>
        <v/>
      </c>
      <c r="AK673" s="8" t="str">
        <f ca="1">IFERROR(__xludf.DUMMYFUNCTION("IFERROR(FILTER(Certificate!$B:$B, Certificate!$A:$A=TRIM($V673), Certificate!$D:$D=""D""), """")"),"")</f>
        <v/>
      </c>
      <c r="AL673" s="2"/>
    </row>
    <row r="674" spans="1:38" ht="13" x14ac:dyDescent="0.15">
      <c r="A674" s="2">
        <v>665</v>
      </c>
      <c r="B674" s="3">
        <v>45493</v>
      </c>
      <c r="D674" s="2" t="s">
        <v>2507</v>
      </c>
      <c r="E674" s="2" t="s">
        <v>771</v>
      </c>
      <c r="F674" s="2" t="s">
        <v>2508</v>
      </c>
      <c r="G674" s="2" t="s">
        <v>2509</v>
      </c>
      <c r="H674" s="2" t="s">
        <v>2510</v>
      </c>
      <c r="I674" s="2" t="s">
        <v>2511</v>
      </c>
      <c r="J674" s="2" t="s">
        <v>2234</v>
      </c>
      <c r="K674" s="2" t="s">
        <v>1</v>
      </c>
      <c r="V674" s="4" t="str">
        <f t="shared" si="2"/>
        <v>Seher Dönmez</v>
      </c>
      <c r="X674" s="5"/>
      <c r="Z674" s="2" t="str">
        <f>IFERROR(VLOOKUP(V674,#REF!, 8, FALSE), "No result")</f>
        <v>No result</v>
      </c>
      <c r="AA674" s="5" t="str">
        <f>IFERROR(VLOOKUP($V674,#REF!, 11, FALSE), "No result")</f>
        <v>No result</v>
      </c>
      <c r="AB674" s="5" t="str">
        <f>IFERROR(VLOOKUP($V674,#REF!, 16, FALSE), "No result")</f>
        <v>No result</v>
      </c>
      <c r="AC674" s="5"/>
      <c r="AD674" s="7" t="str">
        <f t="shared" si="5"/>
        <v/>
      </c>
      <c r="AE674" s="21" t="str">
        <f ca="1">IFERROR(__xludf.DUMMYFUNCTION("IFERROR(FILTER(Certificate!$B:$B, LOWER(Certificate!$A:$A)=LOWER(TRIM($V674)), (Certificate!$D:$D=""H"") + (Certificate!$D:$D=""HTO"")), """")"),"")</f>
        <v/>
      </c>
      <c r="AF674" s="7"/>
      <c r="AG674" s="7" t="str">
        <f t="shared" si="3"/>
        <v/>
      </c>
      <c r="AH674" s="8" t="str">
        <f ca="1">IFERROR(__xludf.DUMMYFUNCTION("IFERROR(FILTER(Certificate!$B:$B, LOWER(Certificate!$A:$A)=LOWER(TRIM($V674)), (Certificate!$D:$D=""TO"") + (Certificate!$D:$D=""HTO"")), """")"),"")</f>
        <v/>
      </c>
      <c r="AI674" s="7"/>
      <c r="AJ674" s="7" t="str">
        <f t="shared" si="4"/>
        <v/>
      </c>
      <c r="AK674" s="8" t="str">
        <f ca="1">IFERROR(__xludf.DUMMYFUNCTION("IFERROR(FILTER(Certificate!$B:$B, Certificate!$A:$A=TRIM($V674), Certificate!$D:$D=""D""), """")"),"")</f>
        <v/>
      </c>
      <c r="AL674" s="2"/>
    </row>
    <row r="675" spans="1:38" ht="13" x14ac:dyDescent="0.15">
      <c r="A675" s="2">
        <v>666</v>
      </c>
      <c r="B675" s="3">
        <v>45493</v>
      </c>
      <c r="D675" s="2" t="s">
        <v>2507</v>
      </c>
      <c r="E675" s="2" t="s">
        <v>771</v>
      </c>
      <c r="F675" s="2" t="s">
        <v>1244</v>
      </c>
      <c r="G675" s="2" t="s">
        <v>2512</v>
      </c>
      <c r="H675" s="2" t="s">
        <v>2513</v>
      </c>
      <c r="I675" s="2" t="s">
        <v>1865</v>
      </c>
      <c r="J675" s="2" t="s">
        <v>2234</v>
      </c>
      <c r="K675" s="2" t="s">
        <v>1</v>
      </c>
      <c r="V675" s="4" t="str">
        <f t="shared" si="2"/>
        <v>Deniz Bayramoğlu</v>
      </c>
      <c r="X675" s="5"/>
      <c r="Z675" s="2" t="str">
        <f>IFERROR(VLOOKUP(V675,#REF!, 8, FALSE), "No result")</f>
        <v>No result</v>
      </c>
      <c r="AA675" s="5" t="str">
        <f>IFERROR(VLOOKUP($V675,#REF!, 11, FALSE), "No result")</f>
        <v>No result</v>
      </c>
      <c r="AB675" s="5" t="str">
        <f>IFERROR(VLOOKUP($V675,#REF!, 16, FALSE), "No result")</f>
        <v>No result</v>
      </c>
      <c r="AC675" s="5"/>
      <c r="AD675" s="7" t="str">
        <f t="shared" si="5"/>
        <v/>
      </c>
      <c r="AE675" s="21" t="str">
        <f ca="1">IFERROR(__xludf.DUMMYFUNCTION("IFERROR(FILTER(Certificate!$B:$B, LOWER(Certificate!$A:$A)=LOWER(TRIM($V675)), (Certificate!$D:$D=""H"") + (Certificate!$D:$D=""HTO"")), """")"),"")</f>
        <v/>
      </c>
      <c r="AF675" s="7"/>
      <c r="AG675" s="7" t="str">
        <f t="shared" si="3"/>
        <v/>
      </c>
      <c r="AH675" s="8" t="str">
        <f ca="1">IFERROR(__xludf.DUMMYFUNCTION("IFERROR(FILTER(Certificate!$B:$B, LOWER(Certificate!$A:$A)=LOWER(TRIM($V675)), (Certificate!$D:$D=""TO"") + (Certificate!$D:$D=""HTO"")), """")"),"")</f>
        <v/>
      </c>
      <c r="AI675" s="7"/>
      <c r="AJ675" s="7" t="str">
        <f t="shared" si="4"/>
        <v/>
      </c>
      <c r="AK675" s="8" t="str">
        <f ca="1">IFERROR(__xludf.DUMMYFUNCTION("IFERROR(FILTER(Certificate!$B:$B, Certificate!$A:$A=TRIM($V675), Certificate!$D:$D=""D""), """")"),"")</f>
        <v/>
      </c>
      <c r="AL675" s="2"/>
    </row>
    <row r="676" spans="1:38" ht="13" x14ac:dyDescent="0.15">
      <c r="A676" s="2">
        <v>667</v>
      </c>
      <c r="B676" s="3">
        <v>45493</v>
      </c>
      <c r="D676" s="2" t="s">
        <v>2507</v>
      </c>
      <c r="E676" s="2" t="s">
        <v>771</v>
      </c>
      <c r="F676" s="2" t="s">
        <v>2514</v>
      </c>
      <c r="G676" s="2" t="s">
        <v>2515</v>
      </c>
      <c r="H676" s="2" t="s">
        <v>1864</v>
      </c>
      <c r="I676" s="2" t="s">
        <v>1865</v>
      </c>
      <c r="J676" s="2" t="s">
        <v>2234</v>
      </c>
      <c r="K676" s="2" t="s">
        <v>1</v>
      </c>
      <c r="V676" s="4" t="str">
        <f t="shared" si="2"/>
        <v>Anıl Turan Yaşar</v>
      </c>
      <c r="X676" s="5"/>
      <c r="Z676" s="2" t="str">
        <f>IFERROR(VLOOKUP(V676,#REF!, 8, FALSE), "No result")</f>
        <v>No result</v>
      </c>
      <c r="AA676" s="5" t="str">
        <f>IFERROR(VLOOKUP($V676,#REF!, 11, FALSE), "No result")</f>
        <v>No result</v>
      </c>
      <c r="AB676" s="5" t="str">
        <f>IFERROR(VLOOKUP($V676,#REF!, 16, FALSE), "No result")</f>
        <v>No result</v>
      </c>
      <c r="AC676" s="5"/>
      <c r="AD676" s="7" t="str">
        <f t="shared" si="5"/>
        <v/>
      </c>
      <c r="AE676" s="21" t="str">
        <f ca="1">IFERROR(__xludf.DUMMYFUNCTION("IFERROR(FILTER(Certificate!$B:$B, LOWER(Certificate!$A:$A)=LOWER(TRIM($V676)), (Certificate!$D:$D=""H"") + (Certificate!$D:$D=""HTO"")), """")"),"")</f>
        <v/>
      </c>
      <c r="AF676" s="7"/>
      <c r="AG676" s="7" t="str">
        <f t="shared" si="3"/>
        <v/>
      </c>
      <c r="AH676" s="8" t="str">
        <f ca="1">IFERROR(__xludf.DUMMYFUNCTION("IFERROR(FILTER(Certificate!$B:$B, LOWER(Certificate!$A:$A)=LOWER(TRIM($V676)), (Certificate!$D:$D=""TO"") + (Certificate!$D:$D=""HTO"")), """")"),"")</f>
        <v/>
      </c>
      <c r="AI676" s="7"/>
      <c r="AJ676" s="7" t="str">
        <f t="shared" si="4"/>
        <v/>
      </c>
      <c r="AK676" s="8" t="str">
        <f ca="1">IFERROR(__xludf.DUMMYFUNCTION("IFERROR(FILTER(Certificate!$B:$B, Certificate!$A:$A=TRIM($V676), Certificate!$D:$D=""D""), """")"),"")</f>
        <v/>
      </c>
      <c r="AL676" s="2"/>
    </row>
    <row r="677" spans="1:38" ht="13" x14ac:dyDescent="0.15">
      <c r="A677" s="2">
        <v>668</v>
      </c>
      <c r="B677" s="3">
        <v>45493</v>
      </c>
      <c r="D677" s="2" t="s">
        <v>2507</v>
      </c>
      <c r="E677" s="2" t="s">
        <v>771</v>
      </c>
      <c r="F677" s="2" t="s">
        <v>2516</v>
      </c>
      <c r="G677" s="2" t="s">
        <v>2517</v>
      </c>
      <c r="H677" s="2" t="s">
        <v>2518</v>
      </c>
      <c r="I677" s="2" t="s">
        <v>1865</v>
      </c>
      <c r="J677" s="2" t="s">
        <v>2234</v>
      </c>
      <c r="K677" s="2" t="s">
        <v>1</v>
      </c>
      <c r="V677" s="4" t="str">
        <f t="shared" si="2"/>
        <v>Ahmet Can Eryarar</v>
      </c>
      <c r="X677" s="5"/>
      <c r="Z677" s="2" t="str">
        <f>IFERROR(VLOOKUP(V677,#REF!, 8, FALSE), "No result")</f>
        <v>No result</v>
      </c>
      <c r="AA677" s="5" t="str">
        <f>IFERROR(VLOOKUP($V677,#REF!, 11, FALSE), "No result")</f>
        <v>No result</v>
      </c>
      <c r="AB677" s="5" t="str">
        <f>IFERROR(VLOOKUP($V677,#REF!, 16, FALSE), "No result")</f>
        <v>No result</v>
      </c>
      <c r="AC677" s="5"/>
      <c r="AD677" s="7" t="str">
        <f t="shared" si="5"/>
        <v/>
      </c>
      <c r="AE677" s="21" t="str">
        <f ca="1">IFERROR(__xludf.DUMMYFUNCTION("IFERROR(FILTER(Certificate!$B:$B, LOWER(Certificate!$A:$A)=LOWER(TRIM($V677)), (Certificate!$D:$D=""H"") + (Certificate!$D:$D=""HTO"")), """")"),"")</f>
        <v/>
      </c>
      <c r="AF677" s="7"/>
      <c r="AG677" s="7" t="str">
        <f t="shared" si="3"/>
        <v/>
      </c>
      <c r="AH677" s="8" t="str">
        <f ca="1">IFERROR(__xludf.DUMMYFUNCTION("IFERROR(FILTER(Certificate!$B:$B, LOWER(Certificate!$A:$A)=LOWER(TRIM($V677)), (Certificate!$D:$D=""TO"") + (Certificate!$D:$D=""HTO"")), """")"),"")</f>
        <v/>
      </c>
      <c r="AI677" s="7"/>
      <c r="AJ677" s="7" t="str">
        <f t="shared" si="4"/>
        <v/>
      </c>
      <c r="AK677" s="8" t="str">
        <f ca="1">IFERROR(__xludf.DUMMYFUNCTION("IFERROR(FILTER(Certificate!$B:$B, Certificate!$A:$A=TRIM($V677), Certificate!$D:$D=""D""), """")"),"")</f>
        <v/>
      </c>
      <c r="AL677" s="2"/>
    </row>
    <row r="678" spans="1:38" ht="13" x14ac:dyDescent="0.15">
      <c r="A678" s="2">
        <v>669</v>
      </c>
      <c r="B678" s="3">
        <v>45493</v>
      </c>
      <c r="D678" s="2" t="s">
        <v>2507</v>
      </c>
      <c r="E678" s="2" t="s">
        <v>771</v>
      </c>
      <c r="F678" s="2" t="s">
        <v>2519</v>
      </c>
      <c r="G678" s="2" t="s">
        <v>2214</v>
      </c>
      <c r="H678" s="2" t="s">
        <v>2520</v>
      </c>
      <c r="I678" s="2" t="s">
        <v>1166</v>
      </c>
      <c r="J678" s="2" t="s">
        <v>2521</v>
      </c>
      <c r="K678" s="2" t="s">
        <v>1</v>
      </c>
      <c r="V678" s="4" t="str">
        <f t="shared" si="2"/>
        <v>Ertuğrul Kurtulan</v>
      </c>
      <c r="X678" s="5"/>
      <c r="Z678" s="2" t="str">
        <f>IFERROR(VLOOKUP(V678,#REF!, 8, FALSE), "No result")</f>
        <v>No result</v>
      </c>
      <c r="AA678" s="5" t="str">
        <f>IFERROR(VLOOKUP($V678,#REF!, 11, FALSE), "No result")</f>
        <v>No result</v>
      </c>
      <c r="AB678" s="5" t="str">
        <f>IFERROR(VLOOKUP($V678,#REF!, 16, FALSE), "No result")</f>
        <v>No result</v>
      </c>
      <c r="AC678" s="5"/>
      <c r="AD678" s="7" t="str">
        <f t="shared" si="5"/>
        <v/>
      </c>
      <c r="AE678" s="21" t="str">
        <f ca="1">IFERROR(__xludf.DUMMYFUNCTION("IFERROR(FILTER(Certificate!$B:$B, LOWER(Certificate!$A:$A)=LOWER(TRIM($V678)), (Certificate!$D:$D=""H"") + (Certificate!$D:$D=""HTO"")), """")"),"")</f>
        <v/>
      </c>
      <c r="AF678" s="7"/>
      <c r="AG678" s="7" t="str">
        <f t="shared" si="3"/>
        <v/>
      </c>
      <c r="AH678" s="8" t="str">
        <f ca="1">IFERROR(__xludf.DUMMYFUNCTION("IFERROR(FILTER(Certificate!$B:$B, LOWER(Certificate!$A:$A)=LOWER(TRIM($V678)), (Certificate!$D:$D=""TO"") + (Certificate!$D:$D=""HTO"")), """")"),"")</f>
        <v/>
      </c>
      <c r="AI678" s="7"/>
      <c r="AJ678" s="7" t="str">
        <f t="shared" si="4"/>
        <v/>
      </c>
      <c r="AK678" s="8" t="str">
        <f ca="1">IFERROR(__xludf.DUMMYFUNCTION("IFERROR(FILTER(Certificate!$B:$B, Certificate!$A:$A=TRIM($V678), Certificate!$D:$D=""D""), """")"),"")</f>
        <v/>
      </c>
      <c r="AL678" s="2"/>
    </row>
    <row r="679" spans="1:38" ht="13" x14ac:dyDescent="0.15">
      <c r="A679" s="2">
        <v>670</v>
      </c>
      <c r="B679" s="3">
        <v>45493</v>
      </c>
      <c r="D679" s="2" t="s">
        <v>2507</v>
      </c>
      <c r="E679" s="2" t="s">
        <v>771</v>
      </c>
      <c r="F679" s="2" t="s">
        <v>2522</v>
      </c>
      <c r="G679" s="2" t="s">
        <v>2185</v>
      </c>
      <c r="H679" s="2" t="s">
        <v>2523</v>
      </c>
      <c r="I679" s="2" t="s">
        <v>1166</v>
      </c>
      <c r="J679" s="2" t="s">
        <v>2521</v>
      </c>
      <c r="K679" s="2" t="s">
        <v>1</v>
      </c>
      <c r="V679" s="4" t="str">
        <f t="shared" si="2"/>
        <v>Lamia Çiçek</v>
      </c>
      <c r="X679" s="5"/>
      <c r="Z679" s="2" t="str">
        <f>IFERROR(VLOOKUP(V679,#REF!, 8, FALSE), "No result")</f>
        <v>No result</v>
      </c>
      <c r="AA679" s="5" t="str">
        <f>IFERROR(VLOOKUP($V679,#REF!, 11, FALSE), "No result")</f>
        <v>No result</v>
      </c>
      <c r="AB679" s="5" t="str">
        <f>IFERROR(VLOOKUP($V679,#REF!, 16, FALSE), "No result")</f>
        <v>No result</v>
      </c>
      <c r="AC679" s="5"/>
      <c r="AD679" s="7" t="str">
        <f t="shared" si="5"/>
        <v/>
      </c>
      <c r="AE679" s="21" t="str">
        <f ca="1">IFERROR(__xludf.DUMMYFUNCTION("IFERROR(FILTER(Certificate!$B:$B, LOWER(Certificate!$A:$A)=LOWER(TRIM($V679)), (Certificate!$D:$D=""H"") + (Certificate!$D:$D=""HTO"")), """")"),"")</f>
        <v/>
      </c>
      <c r="AF679" s="7"/>
      <c r="AG679" s="7" t="str">
        <f t="shared" si="3"/>
        <v/>
      </c>
      <c r="AH679" s="8" t="str">
        <f ca="1">IFERROR(__xludf.DUMMYFUNCTION("IFERROR(FILTER(Certificate!$B:$B, LOWER(Certificate!$A:$A)=LOWER(TRIM($V679)), (Certificate!$D:$D=""TO"") + (Certificate!$D:$D=""HTO"")), """")"),"")</f>
        <v/>
      </c>
      <c r="AI679" s="7"/>
      <c r="AJ679" s="7" t="str">
        <f t="shared" si="4"/>
        <v/>
      </c>
      <c r="AK679" s="8" t="str">
        <f ca="1">IFERROR(__xludf.DUMMYFUNCTION("IFERROR(FILTER(Certificate!$B:$B, Certificate!$A:$A=TRIM($V679), Certificate!$D:$D=""D""), """")"),"")</f>
        <v/>
      </c>
      <c r="AL679" s="2"/>
    </row>
    <row r="680" spans="1:38" ht="13" x14ac:dyDescent="0.15">
      <c r="A680" s="2">
        <v>671</v>
      </c>
      <c r="B680" s="3">
        <v>45493</v>
      </c>
      <c r="D680" s="2" t="s">
        <v>2507</v>
      </c>
      <c r="E680" s="2" t="s">
        <v>771</v>
      </c>
      <c r="F680" s="2" t="s">
        <v>2524</v>
      </c>
      <c r="G680" s="2" t="s">
        <v>1752</v>
      </c>
      <c r="H680" s="2" t="s">
        <v>2525</v>
      </c>
      <c r="I680" s="2" t="s">
        <v>1166</v>
      </c>
      <c r="J680" s="2" t="s">
        <v>2521</v>
      </c>
      <c r="K680" s="2" t="s">
        <v>1</v>
      </c>
      <c r="V680" s="4" t="str">
        <f t="shared" si="2"/>
        <v>Hayrettin YILMAZ</v>
      </c>
      <c r="X680" s="5"/>
      <c r="Z680" s="2" t="str">
        <f>IFERROR(VLOOKUP(V680,#REF!, 8, FALSE), "No result")</f>
        <v>No result</v>
      </c>
      <c r="AA680" s="5" t="str">
        <f>IFERROR(VLOOKUP($V680,#REF!, 11, FALSE), "No result")</f>
        <v>No result</v>
      </c>
      <c r="AB680" s="5" t="str">
        <f>IFERROR(VLOOKUP($V680,#REF!, 16, FALSE), "No result")</f>
        <v>No result</v>
      </c>
      <c r="AC680" s="5"/>
      <c r="AD680" s="7" t="str">
        <f t="shared" si="5"/>
        <v/>
      </c>
      <c r="AE680" s="21" t="str">
        <f ca="1">IFERROR(__xludf.DUMMYFUNCTION("IFERROR(FILTER(Certificate!$B:$B, LOWER(Certificate!$A:$A)=LOWER(TRIM($V680)), (Certificate!$D:$D=""H"") + (Certificate!$D:$D=""HTO"")), """")"),"2024-AT-C328")</f>
        <v>2024-AT-C328</v>
      </c>
      <c r="AF680" s="7"/>
      <c r="AG680" s="7" t="str">
        <f t="shared" si="3"/>
        <v/>
      </c>
      <c r="AH680" s="8" t="str">
        <f ca="1">IFERROR(__xludf.DUMMYFUNCTION("IFERROR(FILTER(Certificate!$B:$B, LOWER(Certificate!$A:$A)=LOWER(TRIM($V680)), (Certificate!$D:$D=""TO"") + (Certificate!$D:$D=""HTO"")), """")"),"")</f>
        <v/>
      </c>
      <c r="AI680" s="7"/>
      <c r="AJ680" s="7" t="str">
        <f t="shared" si="4"/>
        <v/>
      </c>
      <c r="AK680" s="8" t="str">
        <f ca="1">IFERROR(__xludf.DUMMYFUNCTION("IFERROR(FILTER(Certificate!$B:$B, Certificate!$A:$A=TRIM($V680), Certificate!$D:$D=""D""), """")"),"")</f>
        <v/>
      </c>
      <c r="AL680" s="2"/>
    </row>
    <row r="681" spans="1:38" ht="13" x14ac:dyDescent="0.15">
      <c r="A681" s="2">
        <v>672</v>
      </c>
      <c r="B681" s="3">
        <v>45493</v>
      </c>
      <c r="D681" s="2" t="s">
        <v>2507</v>
      </c>
      <c r="E681" s="2" t="s">
        <v>771</v>
      </c>
      <c r="F681" s="2" t="s">
        <v>934</v>
      </c>
      <c r="G681" s="2" t="s">
        <v>2526</v>
      </c>
      <c r="H681" s="2" t="s">
        <v>2527</v>
      </c>
      <c r="I681" s="2" t="s">
        <v>2528</v>
      </c>
      <c r="J681" s="2" t="s">
        <v>2521</v>
      </c>
      <c r="K681" s="2" t="s">
        <v>1</v>
      </c>
      <c r="V681" s="4" t="str">
        <f t="shared" si="2"/>
        <v>Ali İhsan Eroğlu</v>
      </c>
      <c r="X681" s="5"/>
      <c r="Z681" s="2" t="str">
        <f>IFERROR(VLOOKUP(V681,#REF!, 8, FALSE), "No result")</f>
        <v>No result</v>
      </c>
      <c r="AA681" s="5" t="str">
        <f>IFERROR(VLOOKUP($V681,#REF!, 11, FALSE), "No result")</f>
        <v>No result</v>
      </c>
      <c r="AB681" s="5" t="str">
        <f>IFERROR(VLOOKUP($V681,#REF!, 16, FALSE), "No result")</f>
        <v>No result</v>
      </c>
      <c r="AC681" s="5"/>
      <c r="AD681" s="7" t="str">
        <f t="shared" si="5"/>
        <v/>
      </c>
      <c r="AE681" s="21" t="str">
        <f ca="1">IFERROR(__xludf.DUMMYFUNCTION("IFERROR(FILTER(Certificate!$B:$B, LOWER(Certificate!$A:$A)=LOWER(TRIM($V681)), (Certificate!$D:$D=""H"") + (Certificate!$D:$D=""HTO"")), """")"),"")</f>
        <v/>
      </c>
      <c r="AF681" s="7"/>
      <c r="AG681" s="7" t="str">
        <f t="shared" si="3"/>
        <v/>
      </c>
      <c r="AH681" s="8" t="str">
        <f ca="1">IFERROR(__xludf.DUMMYFUNCTION("IFERROR(FILTER(Certificate!$B:$B, LOWER(Certificate!$A:$A)=LOWER(TRIM($V681)), (Certificate!$D:$D=""TO"") + (Certificate!$D:$D=""HTO"")), """")"),"")</f>
        <v/>
      </c>
      <c r="AI681" s="7"/>
      <c r="AJ681" s="7" t="str">
        <f t="shared" si="4"/>
        <v/>
      </c>
      <c r="AK681" s="8" t="str">
        <f ca="1">IFERROR(__xludf.DUMMYFUNCTION("IFERROR(FILTER(Certificate!$B:$B, Certificate!$A:$A=TRIM($V681), Certificate!$D:$D=""D""), """")"),"")</f>
        <v/>
      </c>
      <c r="AL681" s="2"/>
    </row>
    <row r="682" spans="1:38" ht="13" x14ac:dyDescent="0.15">
      <c r="A682" s="2">
        <v>673</v>
      </c>
      <c r="B682" s="3">
        <v>45493</v>
      </c>
      <c r="D682" s="2" t="s">
        <v>2507</v>
      </c>
      <c r="E682" s="2" t="s">
        <v>771</v>
      </c>
      <c r="F682" s="2" t="s">
        <v>1874</v>
      </c>
      <c r="G682" s="2" t="s">
        <v>2529</v>
      </c>
      <c r="H682" s="2" t="s">
        <v>2530</v>
      </c>
      <c r="I682" s="2" t="s">
        <v>1234</v>
      </c>
      <c r="J682" s="2" t="s">
        <v>2521</v>
      </c>
      <c r="K682" s="2" t="s">
        <v>1</v>
      </c>
      <c r="V682" s="4" t="str">
        <f t="shared" si="2"/>
        <v>Öykü Eroğlu</v>
      </c>
      <c r="X682" s="5"/>
      <c r="Z682" s="2" t="str">
        <f>IFERROR(VLOOKUP(V682,#REF!, 8, FALSE), "No result")</f>
        <v>No result</v>
      </c>
      <c r="AA682" s="5" t="str">
        <f>IFERROR(VLOOKUP($V682,#REF!, 11, FALSE), "No result")</f>
        <v>No result</v>
      </c>
      <c r="AB682" s="5" t="str">
        <f>IFERROR(VLOOKUP($V682,#REF!, 16, FALSE), "No result")</f>
        <v>No result</v>
      </c>
      <c r="AC682" s="5"/>
      <c r="AD682" s="7" t="str">
        <f t="shared" si="5"/>
        <v/>
      </c>
      <c r="AE682" s="21" t="str">
        <f ca="1">IFERROR(__xludf.DUMMYFUNCTION("IFERROR(FILTER(Certificate!$B:$B, LOWER(Certificate!$A:$A)=LOWER(TRIM($V682)), (Certificate!$D:$D=""H"") + (Certificate!$D:$D=""HTO"")), """")"),"")</f>
        <v/>
      </c>
      <c r="AF682" s="7"/>
      <c r="AG682" s="7" t="str">
        <f t="shared" si="3"/>
        <v/>
      </c>
      <c r="AH682" s="8" t="str">
        <f ca="1">IFERROR(__xludf.DUMMYFUNCTION("IFERROR(FILTER(Certificate!$B:$B, LOWER(Certificate!$A:$A)=LOWER(TRIM($V682)), (Certificate!$D:$D=""TO"") + (Certificate!$D:$D=""HTO"")), """")"),"")</f>
        <v/>
      </c>
      <c r="AI682" s="7"/>
      <c r="AJ682" s="7" t="str">
        <f t="shared" si="4"/>
        <v/>
      </c>
      <c r="AK682" s="8" t="str">
        <f ca="1">IFERROR(__xludf.DUMMYFUNCTION("IFERROR(FILTER(Certificate!$B:$B, Certificate!$A:$A=TRIM($V682), Certificate!$D:$D=""D""), """")"),"")</f>
        <v/>
      </c>
      <c r="AL682" s="2"/>
    </row>
    <row r="683" spans="1:38" ht="13" x14ac:dyDescent="0.15">
      <c r="A683" s="2">
        <v>674</v>
      </c>
      <c r="B683" s="3">
        <v>45493</v>
      </c>
      <c r="D683" s="2" t="s">
        <v>2507</v>
      </c>
      <c r="E683" s="2" t="s">
        <v>771</v>
      </c>
      <c r="F683" s="2" t="s">
        <v>2531</v>
      </c>
      <c r="G683" s="2" t="s">
        <v>2532</v>
      </c>
      <c r="H683" s="2" t="s">
        <v>2533</v>
      </c>
      <c r="J683" s="2" t="s">
        <v>2534</v>
      </c>
      <c r="K683" s="2" t="s">
        <v>1</v>
      </c>
      <c r="V683" s="4" t="str">
        <f t="shared" si="2"/>
        <v>Gülhan Dağtekin</v>
      </c>
      <c r="X683" s="5"/>
      <c r="Z683" s="2" t="str">
        <f>IFERROR(VLOOKUP(V683,#REF!, 8, FALSE), "No result")</f>
        <v>No result</v>
      </c>
      <c r="AA683" s="5" t="str">
        <f>IFERROR(VLOOKUP($V683,#REF!, 11, FALSE), "No result")</f>
        <v>No result</v>
      </c>
      <c r="AB683" s="5" t="str">
        <f>IFERROR(VLOOKUP($V683,#REF!, 16, FALSE), "No result")</f>
        <v>No result</v>
      </c>
      <c r="AC683" s="5"/>
      <c r="AD683" s="7" t="str">
        <f t="shared" si="5"/>
        <v/>
      </c>
      <c r="AE683" s="21" t="str">
        <f ca="1">IFERROR(__xludf.DUMMYFUNCTION("IFERROR(FILTER(Certificate!$B:$B, LOWER(Certificate!$A:$A)=LOWER(TRIM($V683)), (Certificate!$D:$D=""H"") + (Certificate!$D:$D=""HTO"")), """")"),"2024-AT-C325")</f>
        <v>2024-AT-C325</v>
      </c>
      <c r="AF683" s="7"/>
      <c r="AG683" s="7" t="str">
        <f t="shared" si="3"/>
        <v/>
      </c>
      <c r="AH683" s="8" t="str">
        <f ca="1">IFERROR(__xludf.DUMMYFUNCTION("IFERROR(FILTER(Certificate!$B:$B, LOWER(Certificate!$A:$A)=LOWER(TRIM($V683)), (Certificate!$D:$D=""TO"") + (Certificate!$D:$D=""HTO"")), """")"),"")</f>
        <v/>
      </c>
      <c r="AI683" s="7"/>
      <c r="AJ683" s="7" t="str">
        <f t="shared" si="4"/>
        <v/>
      </c>
      <c r="AK683" s="8" t="str">
        <f ca="1">IFERROR(__xludf.DUMMYFUNCTION("IFERROR(FILTER(Certificate!$B:$B, Certificate!$A:$A=TRIM($V683), Certificate!$D:$D=""D""), """")"),"")</f>
        <v/>
      </c>
      <c r="AL683" s="2"/>
    </row>
    <row r="684" spans="1:38" ht="13" x14ac:dyDescent="0.15">
      <c r="A684" s="2">
        <v>675</v>
      </c>
      <c r="B684" s="3">
        <v>45493</v>
      </c>
      <c r="D684" s="2" t="s">
        <v>2507</v>
      </c>
      <c r="E684" s="2" t="s">
        <v>771</v>
      </c>
      <c r="F684" s="2" t="s">
        <v>2535</v>
      </c>
      <c r="G684" s="2" t="s">
        <v>2536</v>
      </c>
      <c r="H684" s="2" t="s">
        <v>2537</v>
      </c>
      <c r="I684" s="2" t="s">
        <v>2538</v>
      </c>
      <c r="J684" s="2" t="s">
        <v>101</v>
      </c>
      <c r="K684" s="2" t="s">
        <v>1</v>
      </c>
      <c r="V684" s="4" t="str">
        <f t="shared" si="2"/>
        <v>CELAL MURAT ÖZBAYRAM</v>
      </c>
      <c r="X684" s="5"/>
      <c r="Z684" s="2" t="str">
        <f>IFERROR(VLOOKUP(V684,#REF!, 8, FALSE), "No result")</f>
        <v>No result</v>
      </c>
      <c r="AA684" s="5" t="str">
        <f>IFERROR(VLOOKUP($V684,#REF!, 11, FALSE), "No result")</f>
        <v>No result</v>
      </c>
      <c r="AB684" s="5" t="str">
        <f>IFERROR(VLOOKUP($V684,#REF!, 16, FALSE), "No result")</f>
        <v>No result</v>
      </c>
      <c r="AC684" s="5"/>
      <c r="AD684" s="7" t="str">
        <f t="shared" si="5"/>
        <v/>
      </c>
      <c r="AE684" s="21" t="str">
        <f ca="1">IFERROR(__xludf.DUMMYFUNCTION("IFERROR(FILTER(Certificate!$B:$B, LOWER(Certificate!$A:$A)=LOWER(TRIM($V684)), (Certificate!$D:$D=""H"") + (Certificate!$D:$D=""HTO"")), """")"),"")</f>
        <v/>
      </c>
      <c r="AF684" s="7"/>
      <c r="AG684" s="7" t="str">
        <f t="shared" si="3"/>
        <v/>
      </c>
      <c r="AH684" s="8" t="str">
        <f ca="1">IFERROR(__xludf.DUMMYFUNCTION("IFERROR(FILTER(Certificate!$B:$B, LOWER(Certificate!$A:$A)=LOWER(TRIM($V684)), (Certificate!$D:$D=""TO"") + (Certificate!$D:$D=""HTO"")), """")"),"")</f>
        <v/>
      </c>
      <c r="AI684" s="7"/>
      <c r="AJ684" s="7" t="str">
        <f t="shared" si="4"/>
        <v/>
      </c>
      <c r="AK684" s="8" t="str">
        <f ca="1">IFERROR(__xludf.DUMMYFUNCTION("IFERROR(FILTER(Certificate!$B:$B, Certificate!$A:$A=TRIM($V684), Certificate!$D:$D=""D""), """")"),"")</f>
        <v/>
      </c>
      <c r="AL684" s="2"/>
    </row>
    <row r="685" spans="1:38" ht="13" x14ac:dyDescent="0.15">
      <c r="A685" s="2">
        <v>676</v>
      </c>
      <c r="B685" s="3">
        <v>45493</v>
      </c>
      <c r="D685" s="2" t="s">
        <v>2507</v>
      </c>
      <c r="E685" s="2" t="s">
        <v>771</v>
      </c>
      <c r="F685" s="2" t="s">
        <v>2539</v>
      </c>
      <c r="G685" s="2" t="s">
        <v>2540</v>
      </c>
      <c r="H685" s="2" t="s">
        <v>2541</v>
      </c>
      <c r="J685" s="2" t="s">
        <v>2542</v>
      </c>
      <c r="K685" s="2" t="s">
        <v>1</v>
      </c>
      <c r="V685" s="4" t="str">
        <f t="shared" si="2"/>
        <v>Atilla Dingil</v>
      </c>
      <c r="X685" s="5"/>
      <c r="Z685" s="2" t="str">
        <f>IFERROR(VLOOKUP(V685,#REF!, 8, FALSE), "No result")</f>
        <v>No result</v>
      </c>
      <c r="AA685" s="5" t="str">
        <f>IFERROR(VLOOKUP($V685,#REF!, 11, FALSE), "No result")</f>
        <v>No result</v>
      </c>
      <c r="AB685" s="5" t="str">
        <f>IFERROR(VLOOKUP($V685,#REF!, 16, FALSE), "No result")</f>
        <v>No result</v>
      </c>
      <c r="AC685" s="5"/>
      <c r="AD685" s="7" t="str">
        <f t="shared" si="5"/>
        <v/>
      </c>
      <c r="AE685" s="21" t="str">
        <f ca="1">IFERROR(__xludf.DUMMYFUNCTION("IFERROR(FILTER(Certificate!$B:$B, LOWER(Certificate!$A:$A)=LOWER(TRIM($V685)), (Certificate!$D:$D=""H"") + (Certificate!$D:$D=""HTO"")), """")"),"")</f>
        <v/>
      </c>
      <c r="AF685" s="7"/>
      <c r="AG685" s="7" t="str">
        <f t="shared" si="3"/>
        <v/>
      </c>
      <c r="AH685" s="8" t="str">
        <f ca="1">IFERROR(__xludf.DUMMYFUNCTION("IFERROR(FILTER(Certificate!$B:$B, LOWER(Certificate!$A:$A)=LOWER(TRIM($V685)), (Certificate!$D:$D=""TO"") + (Certificate!$D:$D=""HTO"")), """")"),"")</f>
        <v/>
      </c>
      <c r="AI685" s="7"/>
      <c r="AJ685" s="7" t="str">
        <f t="shared" si="4"/>
        <v/>
      </c>
      <c r="AK685" s="8" t="str">
        <f ca="1">IFERROR(__xludf.DUMMYFUNCTION("IFERROR(FILTER(Certificate!$B:$B, Certificate!$A:$A=TRIM($V685), Certificate!$D:$D=""D""), """")"),"")</f>
        <v/>
      </c>
      <c r="AL685" s="2"/>
    </row>
    <row r="686" spans="1:38" ht="13" x14ac:dyDescent="0.15">
      <c r="A686" s="2">
        <v>677</v>
      </c>
      <c r="B686" s="3">
        <v>45493</v>
      </c>
      <c r="D686" s="2" t="s">
        <v>2507</v>
      </c>
      <c r="E686" s="2" t="s">
        <v>771</v>
      </c>
      <c r="F686" s="2" t="s">
        <v>2543</v>
      </c>
      <c r="G686" s="2" t="s">
        <v>2544</v>
      </c>
      <c r="H686" s="2" t="s">
        <v>2545</v>
      </c>
      <c r="I686" s="2" t="s">
        <v>2546</v>
      </c>
      <c r="J686" s="2" t="s">
        <v>2547</v>
      </c>
      <c r="K686" s="2" t="s">
        <v>1</v>
      </c>
      <c r="V686" s="4" t="str">
        <f t="shared" si="2"/>
        <v>Nuri süral</v>
      </c>
      <c r="X686" s="5"/>
      <c r="Z686" s="2" t="str">
        <f>IFERROR(VLOOKUP(V686,#REF!, 8, FALSE), "No result")</f>
        <v>No result</v>
      </c>
      <c r="AA686" s="5" t="str">
        <f>IFERROR(VLOOKUP($V686,#REF!, 11, FALSE), "No result")</f>
        <v>No result</v>
      </c>
      <c r="AB686" s="5" t="str">
        <f>IFERROR(VLOOKUP($V686,#REF!, 16, FALSE), "No result")</f>
        <v>No result</v>
      </c>
      <c r="AC686" s="5"/>
      <c r="AD686" s="7" t="str">
        <f t="shared" si="5"/>
        <v/>
      </c>
      <c r="AE686" s="21" t="str">
        <f ca="1">IFERROR(__xludf.DUMMYFUNCTION("IFERROR(FILTER(Certificate!$B:$B, LOWER(Certificate!$A:$A)=LOWER(TRIM($V686)), (Certificate!$D:$D=""H"") + (Certificate!$D:$D=""HTO"")), """")"),"")</f>
        <v/>
      </c>
      <c r="AF686" s="7"/>
      <c r="AG686" s="7" t="str">
        <f t="shared" si="3"/>
        <v/>
      </c>
      <c r="AH686" s="8" t="str">
        <f ca="1">IFERROR(__xludf.DUMMYFUNCTION("IFERROR(FILTER(Certificate!$B:$B, LOWER(Certificate!$A:$A)=LOWER(TRIM($V686)), (Certificate!$D:$D=""TO"") + (Certificate!$D:$D=""HTO"")), """")"),"")</f>
        <v/>
      </c>
      <c r="AI686" s="7"/>
      <c r="AJ686" s="7" t="str">
        <f t="shared" si="4"/>
        <v/>
      </c>
      <c r="AK686" s="8" t="str">
        <f ca="1">IFERROR(__xludf.DUMMYFUNCTION("IFERROR(FILTER(Certificate!$B:$B, Certificate!$A:$A=TRIM($V686), Certificate!$D:$D=""D""), """")"),"")</f>
        <v/>
      </c>
      <c r="AL686" s="2"/>
    </row>
    <row r="687" spans="1:38" ht="13" x14ac:dyDescent="0.15">
      <c r="A687" s="2">
        <v>678</v>
      </c>
      <c r="B687" s="3">
        <v>45493</v>
      </c>
      <c r="D687" s="2" t="s">
        <v>2507</v>
      </c>
      <c r="E687" s="2" t="s">
        <v>771</v>
      </c>
      <c r="F687" s="2" t="s">
        <v>2548</v>
      </c>
      <c r="G687" s="2" t="s">
        <v>2549</v>
      </c>
      <c r="H687" s="2" t="s">
        <v>2550</v>
      </c>
      <c r="I687" s="2" t="s">
        <v>2551</v>
      </c>
      <c r="J687" s="2" t="s">
        <v>2547</v>
      </c>
      <c r="K687" s="2" t="s">
        <v>1</v>
      </c>
      <c r="V687" s="4" t="str">
        <f t="shared" si="2"/>
        <v>FİLİZ KARATEPE</v>
      </c>
      <c r="X687" s="5"/>
      <c r="Z687" s="2" t="str">
        <f>IFERROR(VLOOKUP(V687,#REF!, 8, FALSE), "No result")</f>
        <v>No result</v>
      </c>
      <c r="AA687" s="5" t="str">
        <f>IFERROR(VLOOKUP($V687,#REF!, 11, FALSE), "No result")</f>
        <v>No result</v>
      </c>
      <c r="AB687" s="5" t="str">
        <f>IFERROR(VLOOKUP($V687,#REF!, 16, FALSE), "No result")</f>
        <v>No result</v>
      </c>
      <c r="AC687" s="5"/>
      <c r="AD687" s="7" t="str">
        <f t="shared" si="5"/>
        <v/>
      </c>
      <c r="AE687" s="21" t="str">
        <f ca="1">IFERROR(__xludf.DUMMYFUNCTION("IFERROR(FILTER(Certificate!$B:$B, LOWER(Certificate!$A:$A)=LOWER(TRIM($V687)), (Certificate!$D:$D=""H"") + (Certificate!$D:$D=""HTO"")), """")"),"")</f>
        <v/>
      </c>
      <c r="AF687" s="7"/>
      <c r="AG687" s="7" t="str">
        <f t="shared" si="3"/>
        <v/>
      </c>
      <c r="AH687" s="8" t="str">
        <f ca="1">IFERROR(__xludf.DUMMYFUNCTION("IFERROR(FILTER(Certificate!$B:$B, LOWER(Certificate!$A:$A)=LOWER(TRIM($V687)), (Certificate!$D:$D=""TO"") + (Certificate!$D:$D=""HTO"")), """")"),"")</f>
        <v/>
      </c>
      <c r="AI687" s="7"/>
      <c r="AJ687" s="7" t="str">
        <f t="shared" si="4"/>
        <v/>
      </c>
      <c r="AK687" s="8" t="str">
        <f ca="1">IFERROR(__xludf.DUMMYFUNCTION("IFERROR(FILTER(Certificate!$B:$B, Certificate!$A:$A=TRIM($V687), Certificate!$D:$D=""D""), """")"),"")</f>
        <v/>
      </c>
      <c r="AL687" s="2"/>
    </row>
    <row r="688" spans="1:38" ht="13" x14ac:dyDescent="0.15">
      <c r="A688" s="2">
        <v>679</v>
      </c>
      <c r="B688" s="3">
        <v>45493</v>
      </c>
      <c r="D688" s="2" t="s">
        <v>2507</v>
      </c>
      <c r="E688" s="2" t="s">
        <v>771</v>
      </c>
      <c r="F688" s="2" t="s">
        <v>2552</v>
      </c>
      <c r="G688" s="2" t="s">
        <v>2553</v>
      </c>
      <c r="H688" s="2" t="s">
        <v>2554</v>
      </c>
      <c r="I688" s="2" t="s">
        <v>2555</v>
      </c>
      <c r="J688" s="2" t="s">
        <v>2547</v>
      </c>
      <c r="K688" s="2" t="s">
        <v>1</v>
      </c>
      <c r="V688" s="4" t="str">
        <f t="shared" si="2"/>
        <v>BİNNUR OKAYMIRZA MEHMETOĞLU</v>
      </c>
      <c r="X688" s="5"/>
      <c r="Z688" s="2" t="str">
        <f>IFERROR(VLOOKUP(V688,#REF!, 8, FALSE), "No result")</f>
        <v>No result</v>
      </c>
      <c r="AA688" s="5" t="str">
        <f>IFERROR(VLOOKUP($V688,#REF!, 11, FALSE), "No result")</f>
        <v>No result</v>
      </c>
      <c r="AB688" s="5" t="str">
        <f>IFERROR(VLOOKUP($V688,#REF!, 16, FALSE), "No result")</f>
        <v>No result</v>
      </c>
      <c r="AC688" s="5"/>
      <c r="AD688" s="7" t="str">
        <f t="shared" si="5"/>
        <v/>
      </c>
      <c r="AE688" s="21" t="str">
        <f ca="1">IFERROR(__xludf.DUMMYFUNCTION("IFERROR(FILTER(Certificate!$B:$B, LOWER(Certificate!$A:$A)=LOWER(TRIM($V688)), (Certificate!$D:$D=""H"") + (Certificate!$D:$D=""HTO"")), """")"),"")</f>
        <v/>
      </c>
      <c r="AF688" s="7"/>
      <c r="AG688" s="7" t="str">
        <f t="shared" si="3"/>
        <v/>
      </c>
      <c r="AH688" s="8" t="str">
        <f ca="1">IFERROR(__xludf.DUMMYFUNCTION("IFERROR(FILTER(Certificate!$B:$B, LOWER(Certificate!$A:$A)=LOWER(TRIM($V688)), (Certificate!$D:$D=""TO"") + (Certificate!$D:$D=""HTO"")), """")"),"")</f>
        <v/>
      </c>
      <c r="AI688" s="7"/>
      <c r="AJ688" s="7" t="str">
        <f t="shared" si="4"/>
        <v/>
      </c>
      <c r="AK688" s="8" t="str">
        <f ca="1">IFERROR(__xludf.DUMMYFUNCTION("IFERROR(FILTER(Certificate!$B:$B, Certificate!$A:$A=TRIM($V688), Certificate!$D:$D=""D""), """")"),"")</f>
        <v/>
      </c>
      <c r="AL688" s="2"/>
    </row>
    <row r="689" spans="1:38" ht="13" x14ac:dyDescent="0.15">
      <c r="A689" s="2">
        <v>680</v>
      </c>
      <c r="B689" s="3">
        <v>45493</v>
      </c>
      <c r="D689" s="2" t="s">
        <v>2507</v>
      </c>
      <c r="E689" s="2" t="s">
        <v>771</v>
      </c>
      <c r="F689" s="2" t="s">
        <v>1203</v>
      </c>
      <c r="G689" s="2" t="s">
        <v>2556</v>
      </c>
      <c r="H689" s="2" t="s">
        <v>2557</v>
      </c>
      <c r="I689" s="2" t="s">
        <v>2558</v>
      </c>
      <c r="J689" s="2" t="s">
        <v>2559</v>
      </c>
      <c r="K689" s="2" t="s">
        <v>1</v>
      </c>
      <c r="V689" s="4" t="str">
        <f t="shared" si="2"/>
        <v>ELİF YALÇIN</v>
      </c>
      <c r="X689" s="5"/>
      <c r="Z689" s="2" t="str">
        <f>IFERROR(VLOOKUP(V689,#REF!, 8, FALSE), "No result")</f>
        <v>No result</v>
      </c>
      <c r="AA689" s="5" t="str">
        <f>IFERROR(VLOOKUP($V689,#REF!, 11, FALSE), "No result")</f>
        <v>No result</v>
      </c>
      <c r="AB689" s="5" t="str">
        <f>IFERROR(VLOOKUP($V689,#REF!, 16, FALSE), "No result")</f>
        <v>No result</v>
      </c>
      <c r="AC689" s="5"/>
      <c r="AD689" s="7" t="str">
        <f t="shared" si="5"/>
        <v/>
      </c>
      <c r="AE689" s="21" t="str">
        <f ca="1">IFERROR(__xludf.DUMMYFUNCTION("IFERROR(FILTER(Certificate!$B:$B, LOWER(Certificate!$A:$A)=LOWER(TRIM($V689)), (Certificate!$D:$D=""H"") + (Certificate!$D:$D=""HTO"")), """")"),"2024-AT-C327")</f>
        <v>2024-AT-C327</v>
      </c>
      <c r="AF689" s="7"/>
      <c r="AG689" s="7" t="str">
        <f t="shared" si="3"/>
        <v/>
      </c>
      <c r="AH689" s="8" t="str">
        <f ca="1">IFERROR(__xludf.DUMMYFUNCTION("IFERROR(FILTER(Certificate!$B:$B, LOWER(Certificate!$A:$A)=LOWER(TRIM($V689)), (Certificate!$D:$D=""TO"") + (Certificate!$D:$D=""HTO"")), """")"),"")</f>
        <v/>
      </c>
      <c r="AI689" s="7"/>
      <c r="AJ689" s="7" t="str">
        <f t="shared" si="4"/>
        <v/>
      </c>
      <c r="AK689" s="8" t="str">
        <f ca="1">IFERROR(__xludf.DUMMYFUNCTION("IFERROR(FILTER(Certificate!$B:$B, Certificate!$A:$A=TRIM($V689), Certificate!$D:$D=""D""), """")"),"")</f>
        <v/>
      </c>
      <c r="AL689" s="2"/>
    </row>
    <row r="690" spans="1:38" ht="13" x14ac:dyDescent="0.15">
      <c r="A690" s="2">
        <v>681</v>
      </c>
      <c r="B690" s="3">
        <v>45493</v>
      </c>
      <c r="D690" s="2" t="s">
        <v>2507</v>
      </c>
      <c r="E690" s="2" t="s">
        <v>771</v>
      </c>
      <c r="F690" s="2" t="s">
        <v>2560</v>
      </c>
      <c r="G690" s="2" t="s">
        <v>2561</v>
      </c>
      <c r="H690" s="2" t="s">
        <v>2562</v>
      </c>
      <c r="I690" s="2" t="s">
        <v>2563</v>
      </c>
      <c r="K690" s="2" t="s">
        <v>1</v>
      </c>
      <c r="V690" s="4" t="str">
        <f t="shared" si="2"/>
        <v>kadir ülgül</v>
      </c>
      <c r="X690" s="5"/>
      <c r="Z690" s="2" t="str">
        <f>IFERROR(VLOOKUP(V690,#REF!, 8, FALSE), "No result")</f>
        <v>No result</v>
      </c>
      <c r="AA690" s="5" t="str">
        <f>IFERROR(VLOOKUP($V690,#REF!, 11, FALSE), "No result")</f>
        <v>No result</v>
      </c>
      <c r="AB690" s="5" t="str">
        <f>IFERROR(VLOOKUP($V690,#REF!, 16, FALSE), "No result")</f>
        <v>No result</v>
      </c>
      <c r="AC690" s="5"/>
      <c r="AD690" s="7" t="str">
        <f t="shared" si="5"/>
        <v/>
      </c>
      <c r="AE690" s="21" t="str">
        <f ca="1">IFERROR(__xludf.DUMMYFUNCTION("IFERROR(FILTER(Certificate!$B:$B, LOWER(Certificate!$A:$A)=LOWER(TRIM($V690)), (Certificate!$D:$D=""H"") + (Certificate!$D:$D=""HTO"")), """")"),"")</f>
        <v/>
      </c>
      <c r="AF690" s="7"/>
      <c r="AG690" s="7" t="str">
        <f t="shared" si="3"/>
        <v/>
      </c>
      <c r="AH690" s="8" t="str">
        <f ca="1">IFERROR(__xludf.DUMMYFUNCTION("IFERROR(FILTER(Certificate!$B:$B, LOWER(Certificate!$A:$A)=LOWER(TRIM($V690)), (Certificate!$D:$D=""TO"") + (Certificate!$D:$D=""HTO"")), """")"),"")</f>
        <v/>
      </c>
      <c r="AI690" s="7"/>
      <c r="AJ690" s="7" t="str">
        <f t="shared" si="4"/>
        <v/>
      </c>
      <c r="AK690" s="8" t="str">
        <f ca="1">IFERROR(__xludf.DUMMYFUNCTION("IFERROR(FILTER(Certificate!$B:$B, Certificate!$A:$A=TRIM($V690), Certificate!$D:$D=""D""), """")"),"")</f>
        <v/>
      </c>
      <c r="AL690" s="2"/>
    </row>
    <row r="691" spans="1:38" ht="13" x14ac:dyDescent="0.15">
      <c r="A691" s="2">
        <v>682</v>
      </c>
      <c r="B691" s="3">
        <v>45493</v>
      </c>
      <c r="D691" s="2" t="s">
        <v>2507</v>
      </c>
      <c r="E691" s="2" t="s">
        <v>771</v>
      </c>
      <c r="F691" s="2" t="s">
        <v>2564</v>
      </c>
      <c r="G691" s="2" t="s">
        <v>2565</v>
      </c>
      <c r="H691" s="2" t="s">
        <v>2566</v>
      </c>
      <c r="K691" s="2" t="s">
        <v>1</v>
      </c>
      <c r="V691" s="4" t="str">
        <f t="shared" si="2"/>
        <v>MERVE SEÇİLMİŞ</v>
      </c>
      <c r="X691" s="5"/>
      <c r="Z691" s="2" t="str">
        <f>IFERROR(VLOOKUP(V691,#REF!, 8, FALSE), "No result")</f>
        <v>No result</v>
      </c>
      <c r="AA691" s="5" t="str">
        <f>IFERROR(VLOOKUP($V691,#REF!, 11, FALSE), "No result")</f>
        <v>No result</v>
      </c>
      <c r="AB691" s="5" t="str">
        <f>IFERROR(VLOOKUP($V691,#REF!, 16, FALSE), "No result")</f>
        <v>No result</v>
      </c>
      <c r="AC691" s="5"/>
      <c r="AD691" s="7" t="str">
        <f t="shared" si="5"/>
        <v/>
      </c>
      <c r="AE691" s="21" t="str">
        <f ca="1">IFERROR(__xludf.DUMMYFUNCTION("IFERROR(FILTER(Certificate!$B:$B, LOWER(Certificate!$A:$A)=LOWER(TRIM($V691)), (Certificate!$D:$D=""H"") + (Certificate!$D:$D=""HTO"")), """")"),"")</f>
        <v/>
      </c>
      <c r="AF691" s="7"/>
      <c r="AG691" s="7" t="str">
        <f t="shared" si="3"/>
        <v/>
      </c>
      <c r="AH691" s="8" t="str">
        <f ca="1">IFERROR(__xludf.DUMMYFUNCTION("IFERROR(FILTER(Certificate!$B:$B, LOWER(Certificate!$A:$A)=LOWER(TRIM($V691)), (Certificate!$D:$D=""TO"") + (Certificate!$D:$D=""HTO"")), """")"),"")</f>
        <v/>
      </c>
      <c r="AI691" s="7"/>
      <c r="AJ691" s="7" t="str">
        <f t="shared" si="4"/>
        <v/>
      </c>
      <c r="AK691" s="8" t="str">
        <f ca="1">IFERROR(__xludf.DUMMYFUNCTION("IFERROR(FILTER(Certificate!$B:$B, Certificate!$A:$A=TRIM($V691), Certificate!$D:$D=""D""), """")"),"")</f>
        <v/>
      </c>
      <c r="AL691" s="2"/>
    </row>
    <row r="692" spans="1:38" ht="13" x14ac:dyDescent="0.15">
      <c r="A692" s="2">
        <v>683</v>
      </c>
      <c r="B692" s="3">
        <v>45493</v>
      </c>
      <c r="D692" s="2" t="s">
        <v>2507</v>
      </c>
      <c r="E692" s="2" t="s">
        <v>771</v>
      </c>
      <c r="F692" s="2" t="s">
        <v>934</v>
      </c>
      <c r="G692" s="2" t="s">
        <v>2567</v>
      </c>
      <c r="H692" s="2" t="s">
        <v>2568</v>
      </c>
      <c r="I692" s="2" t="s">
        <v>2569</v>
      </c>
      <c r="J692" s="2" t="s">
        <v>2570</v>
      </c>
      <c r="K692" s="2" t="s">
        <v>1</v>
      </c>
      <c r="V692" s="4" t="str">
        <f t="shared" si="2"/>
        <v>Ali El-Soufi</v>
      </c>
      <c r="X692" s="5"/>
      <c r="Z692" s="2" t="str">
        <f>IFERROR(VLOOKUP(V692,#REF!, 8, FALSE), "No result")</f>
        <v>No result</v>
      </c>
      <c r="AA692" s="5" t="str">
        <f>IFERROR(VLOOKUP($V692,#REF!, 11, FALSE), "No result")</f>
        <v>No result</v>
      </c>
      <c r="AB692" s="5" t="str">
        <f>IFERROR(VLOOKUP($V692,#REF!, 16, FALSE), "No result")</f>
        <v>No result</v>
      </c>
      <c r="AC692" s="5"/>
      <c r="AD692" s="7" t="str">
        <f t="shared" si="5"/>
        <v/>
      </c>
      <c r="AE692" s="21" t="str">
        <f ca="1">IFERROR(__xludf.DUMMYFUNCTION("IFERROR(FILTER(Certificate!$B:$B, LOWER(Certificate!$A:$A)=LOWER(TRIM($V692)), (Certificate!$D:$D=""H"") + (Certificate!$D:$D=""HTO"")), """")"),"")</f>
        <v/>
      </c>
      <c r="AF692" s="7"/>
      <c r="AG692" s="7" t="str">
        <f t="shared" si="3"/>
        <v/>
      </c>
      <c r="AH692" s="8" t="str">
        <f ca="1">IFERROR(__xludf.DUMMYFUNCTION("IFERROR(FILTER(Certificate!$B:$B, LOWER(Certificate!$A:$A)=LOWER(TRIM($V692)), (Certificate!$D:$D=""TO"") + (Certificate!$D:$D=""HTO"")), """")"),"")</f>
        <v/>
      </c>
      <c r="AI692" s="7"/>
      <c r="AJ692" s="7" t="str">
        <f t="shared" si="4"/>
        <v/>
      </c>
      <c r="AK692" s="8" t="str">
        <f ca="1">IFERROR(__xludf.DUMMYFUNCTION("IFERROR(FILTER(Certificate!$B:$B, Certificate!$A:$A=TRIM($V692), Certificate!$D:$D=""D""), """")"),"")</f>
        <v/>
      </c>
      <c r="AL692" s="2"/>
    </row>
    <row r="693" spans="1:38" ht="13" x14ac:dyDescent="0.15">
      <c r="A693" s="2">
        <v>684</v>
      </c>
      <c r="B693" s="3">
        <v>45493</v>
      </c>
      <c r="D693" s="2" t="s">
        <v>2507</v>
      </c>
      <c r="E693" s="2" t="s">
        <v>771</v>
      </c>
      <c r="F693" s="2" t="s">
        <v>2571</v>
      </c>
      <c r="G693" s="2" t="s">
        <v>2572</v>
      </c>
      <c r="H693" s="2" t="s">
        <v>2573</v>
      </c>
      <c r="I693" s="2" t="s">
        <v>974</v>
      </c>
      <c r="J693" s="2" t="s">
        <v>1977</v>
      </c>
      <c r="K693" s="2" t="s">
        <v>2574</v>
      </c>
      <c r="V693" s="4" t="str">
        <f t="shared" si="2"/>
        <v>Ransford Gyambrah</v>
      </c>
      <c r="X693" s="5"/>
      <c r="Z693" s="2" t="str">
        <f>IFERROR(VLOOKUP(V693,#REF!, 8, FALSE), "No result")</f>
        <v>No result</v>
      </c>
      <c r="AA693" s="5" t="str">
        <f>IFERROR(VLOOKUP($V693,#REF!, 11, FALSE), "No result")</f>
        <v>No result</v>
      </c>
      <c r="AB693" s="5" t="str">
        <f>IFERROR(VLOOKUP($V693,#REF!, 16, FALSE), "No result")</f>
        <v>No result</v>
      </c>
      <c r="AC693" s="5"/>
      <c r="AD693" s="7" t="str">
        <f t="shared" si="5"/>
        <v/>
      </c>
      <c r="AE693" s="21" t="str">
        <f ca="1">IFERROR(__xludf.DUMMYFUNCTION("IFERROR(FILTER(Certificate!$B:$B, LOWER(Certificate!$A:$A)=LOWER(TRIM($V693)), (Certificate!$D:$D=""H"") + (Certificate!$D:$D=""HTO"")), """")"),"")</f>
        <v/>
      </c>
      <c r="AF693" s="7"/>
      <c r="AG693" s="7" t="str">
        <f t="shared" si="3"/>
        <v/>
      </c>
      <c r="AH693" s="8" t="str">
        <f ca="1">IFERROR(__xludf.DUMMYFUNCTION("IFERROR(FILTER(Certificate!$B:$B, LOWER(Certificate!$A:$A)=LOWER(TRIM($V693)), (Certificate!$D:$D=""TO"") + (Certificate!$D:$D=""HTO"")), """")"),"")</f>
        <v/>
      </c>
      <c r="AI693" s="7"/>
      <c r="AJ693" s="7" t="str">
        <f t="shared" si="4"/>
        <v/>
      </c>
      <c r="AK693" s="8" t="str">
        <f ca="1">IFERROR(__xludf.DUMMYFUNCTION("IFERROR(FILTER(Certificate!$B:$B, Certificate!$A:$A=TRIM($V693), Certificate!$D:$D=""D""), """")"),"")</f>
        <v/>
      </c>
      <c r="AL693" s="2"/>
    </row>
    <row r="694" spans="1:38" ht="13" x14ac:dyDescent="0.15">
      <c r="A694" s="2">
        <v>685</v>
      </c>
      <c r="B694" s="3">
        <v>45493</v>
      </c>
      <c r="D694" s="2" t="s">
        <v>2507</v>
      </c>
      <c r="E694" s="2" t="s">
        <v>771</v>
      </c>
      <c r="F694" s="2" t="s">
        <v>2575</v>
      </c>
      <c r="G694" s="2" t="s">
        <v>2576</v>
      </c>
      <c r="H694" s="2" t="s">
        <v>2577</v>
      </c>
      <c r="J694" s="2" t="s">
        <v>1977</v>
      </c>
      <c r="K694" s="2" t="s">
        <v>41</v>
      </c>
      <c r="V694" s="4" t="str">
        <f t="shared" si="2"/>
        <v>Moataz Radwan</v>
      </c>
      <c r="X694" s="5"/>
      <c r="Z694" s="2" t="str">
        <f>IFERROR(VLOOKUP(V694,#REF!, 8, FALSE), "No result")</f>
        <v>No result</v>
      </c>
      <c r="AA694" s="5" t="str">
        <f>IFERROR(VLOOKUP($V694,#REF!, 11, FALSE), "No result")</f>
        <v>No result</v>
      </c>
      <c r="AB694" s="5" t="str">
        <f>IFERROR(VLOOKUP($V694,#REF!, 16, FALSE), "No result")</f>
        <v>No result</v>
      </c>
      <c r="AC694" s="5"/>
      <c r="AD694" s="7" t="str">
        <f t="shared" si="5"/>
        <v/>
      </c>
      <c r="AE694" s="21" t="str">
        <f ca="1">IFERROR(__xludf.DUMMYFUNCTION("IFERROR(FILTER(Certificate!$B:$B, LOWER(Certificate!$A:$A)=LOWER(TRIM($V694)), (Certificate!$D:$D=""H"") + (Certificate!$D:$D=""HTO"")), """")"),"")</f>
        <v/>
      </c>
      <c r="AF694" s="7"/>
      <c r="AG694" s="7" t="str">
        <f t="shared" si="3"/>
        <v/>
      </c>
      <c r="AH694" s="8" t="str">
        <f ca="1">IFERROR(__xludf.DUMMYFUNCTION("IFERROR(FILTER(Certificate!$B:$B, LOWER(Certificate!$A:$A)=LOWER(TRIM($V694)), (Certificate!$D:$D=""TO"") + (Certificate!$D:$D=""HTO"")), """")"),"")</f>
        <v/>
      </c>
      <c r="AI694" s="7"/>
      <c r="AJ694" s="7" t="str">
        <f t="shared" si="4"/>
        <v/>
      </c>
      <c r="AK694" s="8" t="str">
        <f ca="1">IFERROR(__xludf.DUMMYFUNCTION("IFERROR(FILTER(Certificate!$B:$B, Certificate!$A:$A=TRIM($V694), Certificate!$D:$D=""D""), """")"),"")</f>
        <v/>
      </c>
      <c r="AL694" s="2"/>
    </row>
    <row r="695" spans="1:38" ht="13" x14ac:dyDescent="0.15">
      <c r="A695" s="2">
        <v>686</v>
      </c>
      <c r="B695" s="3">
        <v>45493</v>
      </c>
      <c r="D695" s="2" t="s">
        <v>2507</v>
      </c>
      <c r="E695" s="2" t="s">
        <v>771</v>
      </c>
      <c r="F695" s="2" t="s">
        <v>2578</v>
      </c>
      <c r="G695" s="2" t="s">
        <v>2579</v>
      </c>
      <c r="H695" s="2" t="s">
        <v>2580</v>
      </c>
      <c r="I695" s="2" t="s">
        <v>835</v>
      </c>
      <c r="J695" s="2" t="s">
        <v>1977</v>
      </c>
      <c r="K695" s="2" t="s">
        <v>1</v>
      </c>
      <c r="V695" s="4" t="str">
        <f t="shared" si="2"/>
        <v>Melisa Kaya Palavan</v>
      </c>
      <c r="X695" s="5"/>
      <c r="Z695" s="2" t="str">
        <f>IFERROR(VLOOKUP(V695,#REF!, 8, FALSE), "No result")</f>
        <v>No result</v>
      </c>
      <c r="AA695" s="5" t="str">
        <f>IFERROR(VLOOKUP($V695,#REF!, 11, FALSE), "No result")</f>
        <v>No result</v>
      </c>
      <c r="AB695" s="5" t="str">
        <f>IFERROR(VLOOKUP($V695,#REF!, 16, FALSE), "No result")</f>
        <v>No result</v>
      </c>
      <c r="AC695" s="5"/>
      <c r="AD695" s="7" t="str">
        <f t="shared" si="5"/>
        <v/>
      </c>
      <c r="AE695" s="21" t="str">
        <f ca="1">IFERROR(__xludf.DUMMYFUNCTION("IFERROR(FILTER(Certificate!$B:$B, LOWER(Certificate!$A:$A)=LOWER(TRIM($V695)), (Certificate!$D:$D=""H"") + (Certificate!$D:$D=""HTO"")), """")"),"")</f>
        <v/>
      </c>
      <c r="AF695" s="7"/>
      <c r="AG695" s="7" t="str">
        <f t="shared" si="3"/>
        <v/>
      </c>
      <c r="AH695" s="8" t="str">
        <f ca="1">IFERROR(__xludf.DUMMYFUNCTION("IFERROR(FILTER(Certificate!$B:$B, LOWER(Certificate!$A:$A)=LOWER(TRIM($V695)), (Certificate!$D:$D=""TO"") + (Certificate!$D:$D=""HTO"")), """")"),"")</f>
        <v/>
      </c>
      <c r="AI695" s="7"/>
      <c r="AJ695" s="7" t="str">
        <f t="shared" si="4"/>
        <v/>
      </c>
      <c r="AK695" s="8" t="str">
        <f ca="1">IFERROR(__xludf.DUMMYFUNCTION("IFERROR(FILTER(Certificate!$B:$B, Certificate!$A:$A=TRIM($V695), Certificate!$D:$D=""D""), """")"),"")</f>
        <v/>
      </c>
      <c r="AL695" s="2"/>
    </row>
    <row r="696" spans="1:38" ht="13" x14ac:dyDescent="0.15">
      <c r="A696" s="2">
        <v>687</v>
      </c>
      <c r="B696" s="3">
        <v>45493</v>
      </c>
      <c r="D696" s="2" t="s">
        <v>2507</v>
      </c>
      <c r="E696" s="2" t="s">
        <v>771</v>
      </c>
      <c r="F696" s="2" t="s">
        <v>2581</v>
      </c>
      <c r="G696" s="2" t="s">
        <v>2582</v>
      </c>
      <c r="H696" s="2" t="s">
        <v>2583</v>
      </c>
      <c r="I696" s="2" t="s">
        <v>2584</v>
      </c>
      <c r="J696" s="2" t="s">
        <v>2585</v>
      </c>
      <c r="K696" s="2" t="s">
        <v>1</v>
      </c>
      <c r="V696" s="4" t="str">
        <f t="shared" si="2"/>
        <v>Betül Saygılı</v>
      </c>
      <c r="X696" s="5"/>
      <c r="Z696" s="2" t="str">
        <f>IFERROR(VLOOKUP(V696,#REF!, 8, FALSE), "No result")</f>
        <v>No result</v>
      </c>
      <c r="AA696" s="5" t="str">
        <f>IFERROR(VLOOKUP($V696,#REF!, 11, FALSE), "No result")</f>
        <v>No result</v>
      </c>
      <c r="AB696" s="5" t="str">
        <f>IFERROR(VLOOKUP($V696,#REF!, 16, FALSE), "No result")</f>
        <v>No result</v>
      </c>
      <c r="AC696" s="5"/>
      <c r="AD696" s="7" t="str">
        <f t="shared" si="5"/>
        <v/>
      </c>
      <c r="AE696" s="21" t="str">
        <f ca="1">IFERROR(__xludf.DUMMYFUNCTION("IFERROR(FILTER(Certificate!$B:$B, LOWER(Certificate!$A:$A)=LOWER(TRIM($V696)), (Certificate!$D:$D=""H"") + (Certificate!$D:$D=""HTO"")), """")"),"")</f>
        <v/>
      </c>
      <c r="AF696" s="7"/>
      <c r="AG696" s="7" t="str">
        <f t="shared" si="3"/>
        <v/>
      </c>
      <c r="AH696" s="8" t="str">
        <f ca="1">IFERROR(__xludf.DUMMYFUNCTION("IFERROR(FILTER(Certificate!$B:$B, LOWER(Certificate!$A:$A)=LOWER(TRIM($V696)), (Certificate!$D:$D=""TO"") + (Certificate!$D:$D=""HTO"")), """")"),"")</f>
        <v/>
      </c>
      <c r="AI696" s="7"/>
      <c r="AJ696" s="7" t="str">
        <f t="shared" si="4"/>
        <v/>
      </c>
      <c r="AK696" s="8" t="str">
        <f ca="1">IFERROR(__xludf.DUMMYFUNCTION("IFERROR(FILTER(Certificate!$B:$B, Certificate!$A:$A=TRIM($V696), Certificate!$D:$D=""D""), """")"),"")</f>
        <v/>
      </c>
      <c r="AL696" s="2"/>
    </row>
    <row r="697" spans="1:38" ht="13" x14ac:dyDescent="0.15">
      <c r="A697" s="2">
        <v>688</v>
      </c>
      <c r="B697" s="3">
        <v>45493</v>
      </c>
      <c r="D697" s="2" t="s">
        <v>2507</v>
      </c>
      <c r="E697" s="2" t="s">
        <v>771</v>
      </c>
      <c r="F697" s="2" t="s">
        <v>2586</v>
      </c>
      <c r="G697" s="2" t="s">
        <v>1674</v>
      </c>
      <c r="H697" s="2" t="s">
        <v>1262</v>
      </c>
      <c r="I697" s="2" t="s">
        <v>2587</v>
      </c>
      <c r="J697" s="2" t="s">
        <v>2585</v>
      </c>
      <c r="K697" s="2" t="s">
        <v>1</v>
      </c>
      <c r="V697" s="4" t="str">
        <f t="shared" si="2"/>
        <v>Serkan Ceylan</v>
      </c>
      <c r="X697" s="5"/>
      <c r="Z697" s="2" t="str">
        <f>IFERROR(VLOOKUP(V697,#REF!, 8, FALSE), "No result")</f>
        <v>No result</v>
      </c>
      <c r="AA697" s="5" t="str">
        <f>IFERROR(VLOOKUP($V697,#REF!, 11, FALSE), "No result")</f>
        <v>No result</v>
      </c>
      <c r="AB697" s="5" t="str">
        <f>IFERROR(VLOOKUP($V697,#REF!, 16, FALSE), "No result")</f>
        <v>No result</v>
      </c>
      <c r="AC697" s="5"/>
      <c r="AD697" s="7" t="str">
        <f t="shared" si="5"/>
        <v/>
      </c>
      <c r="AE697" s="21" t="str">
        <f ca="1">IFERROR(__xludf.DUMMYFUNCTION("IFERROR(FILTER(Certificate!$B:$B, LOWER(Certificate!$A:$A)=LOWER(TRIM($V697)), (Certificate!$D:$D=""H"") + (Certificate!$D:$D=""HTO"")), """")"),"")</f>
        <v/>
      </c>
      <c r="AF697" s="7"/>
      <c r="AG697" s="7" t="str">
        <f t="shared" si="3"/>
        <v/>
      </c>
      <c r="AH697" s="8" t="str">
        <f ca="1">IFERROR(__xludf.DUMMYFUNCTION("IFERROR(FILTER(Certificate!$B:$B, LOWER(Certificate!$A:$A)=LOWER(TRIM($V697)), (Certificate!$D:$D=""TO"") + (Certificate!$D:$D=""HTO"")), """")"),"")</f>
        <v/>
      </c>
      <c r="AI697" s="7"/>
      <c r="AJ697" s="7" t="str">
        <f t="shared" si="4"/>
        <v/>
      </c>
      <c r="AK697" s="8" t="str">
        <f ca="1">IFERROR(__xludf.DUMMYFUNCTION("IFERROR(FILTER(Certificate!$B:$B, Certificate!$A:$A=TRIM($V697), Certificate!$D:$D=""D""), """")"),"")</f>
        <v/>
      </c>
      <c r="AL697" s="2"/>
    </row>
    <row r="698" spans="1:38" ht="13" x14ac:dyDescent="0.15">
      <c r="A698" s="2">
        <v>689</v>
      </c>
      <c r="B698" s="3">
        <v>45493</v>
      </c>
      <c r="D698" s="2" t="s">
        <v>2507</v>
      </c>
      <c r="E698" s="2" t="s">
        <v>771</v>
      </c>
      <c r="F698" s="2" t="s">
        <v>2588</v>
      </c>
      <c r="G698" s="2" t="s">
        <v>1456</v>
      </c>
      <c r="H698" s="2" t="s">
        <v>2589</v>
      </c>
      <c r="I698" s="2" t="s">
        <v>2590</v>
      </c>
      <c r="K698" s="2" t="s">
        <v>1</v>
      </c>
      <c r="V698" s="4" t="str">
        <f t="shared" si="2"/>
        <v>Doğuş Onur BAYRAM</v>
      </c>
      <c r="X698" s="5"/>
      <c r="Z698" s="2" t="str">
        <f>IFERROR(VLOOKUP(V698,#REF!, 8, FALSE), "No result")</f>
        <v>No result</v>
      </c>
      <c r="AA698" s="5" t="str">
        <f>IFERROR(VLOOKUP($V698,#REF!, 11, FALSE), "No result")</f>
        <v>No result</v>
      </c>
      <c r="AB698" s="5" t="str">
        <f>IFERROR(VLOOKUP($V698,#REF!, 16, FALSE), "No result")</f>
        <v>No result</v>
      </c>
      <c r="AC698" s="5"/>
      <c r="AD698" s="7" t="str">
        <f t="shared" si="5"/>
        <v/>
      </c>
      <c r="AE698" s="21" t="str">
        <f ca="1">IFERROR(__xludf.DUMMYFUNCTION("IFERROR(FILTER(Certificate!$B:$B, LOWER(Certificate!$A:$A)=LOWER(TRIM($V698)), (Certificate!$D:$D=""H"") + (Certificate!$D:$D=""HTO"")), """")"),"")</f>
        <v/>
      </c>
      <c r="AF698" s="7"/>
      <c r="AG698" s="7" t="str">
        <f t="shared" si="3"/>
        <v/>
      </c>
      <c r="AH698" s="8" t="str">
        <f ca="1">IFERROR(__xludf.DUMMYFUNCTION("IFERROR(FILTER(Certificate!$B:$B, LOWER(Certificate!$A:$A)=LOWER(TRIM($V698)), (Certificate!$D:$D=""TO"") + (Certificate!$D:$D=""HTO"")), """")"),"")</f>
        <v/>
      </c>
      <c r="AI698" s="7"/>
      <c r="AJ698" s="7" t="str">
        <f t="shared" si="4"/>
        <v/>
      </c>
      <c r="AK698" s="8" t="str">
        <f ca="1">IFERROR(__xludf.DUMMYFUNCTION("IFERROR(FILTER(Certificate!$B:$B, Certificate!$A:$A=TRIM($V698), Certificate!$D:$D=""D""), """")"),"")</f>
        <v/>
      </c>
      <c r="AL698" s="2"/>
    </row>
    <row r="699" spans="1:38" ht="13" x14ac:dyDescent="0.15">
      <c r="A699" s="2">
        <v>690</v>
      </c>
      <c r="B699" s="3">
        <v>45493</v>
      </c>
      <c r="D699" s="2" t="s">
        <v>2507</v>
      </c>
      <c r="E699" s="2" t="s">
        <v>771</v>
      </c>
      <c r="F699" s="2" t="s">
        <v>2591</v>
      </c>
      <c r="G699" s="2" t="s">
        <v>2592</v>
      </c>
      <c r="H699" s="2" t="s">
        <v>2593</v>
      </c>
      <c r="I699" s="2" t="s">
        <v>835</v>
      </c>
      <c r="J699" s="2" t="s">
        <v>1977</v>
      </c>
      <c r="K699" s="2" t="s">
        <v>1</v>
      </c>
      <c r="V699" s="4" t="str">
        <f t="shared" si="2"/>
        <v>Esin Mayaöz Ahretlikoğlu</v>
      </c>
      <c r="X699" s="5"/>
      <c r="Z699" s="2" t="str">
        <f>IFERROR(VLOOKUP(V699,#REF!, 8, FALSE), "No result")</f>
        <v>No result</v>
      </c>
      <c r="AA699" s="5" t="str">
        <f>IFERROR(VLOOKUP($V699,#REF!, 11, FALSE), "No result")</f>
        <v>No result</v>
      </c>
      <c r="AB699" s="5" t="str">
        <f>IFERROR(VLOOKUP($V699,#REF!, 16, FALSE), "No result")</f>
        <v>No result</v>
      </c>
      <c r="AC699" s="5"/>
      <c r="AD699" s="7" t="str">
        <f t="shared" si="5"/>
        <v/>
      </c>
      <c r="AE699" s="21" t="str">
        <f ca="1">IFERROR(__xludf.DUMMYFUNCTION("IFERROR(FILTER(Certificate!$B:$B, LOWER(Certificate!$A:$A)=LOWER(TRIM($V699)), (Certificate!$D:$D=""H"") + (Certificate!$D:$D=""HTO"")), """")"),"")</f>
        <v/>
      </c>
      <c r="AF699" s="7"/>
      <c r="AG699" s="7" t="str">
        <f t="shared" si="3"/>
        <v/>
      </c>
      <c r="AH699" s="8" t="str">
        <f ca="1">IFERROR(__xludf.DUMMYFUNCTION("IFERROR(FILTER(Certificate!$B:$B, LOWER(Certificate!$A:$A)=LOWER(TRIM($V699)), (Certificate!$D:$D=""TO"") + (Certificate!$D:$D=""HTO"")), """")"),"")</f>
        <v/>
      </c>
      <c r="AI699" s="7"/>
      <c r="AJ699" s="7" t="str">
        <f t="shared" si="4"/>
        <v/>
      </c>
      <c r="AK699" s="8" t="str">
        <f ca="1">IFERROR(__xludf.DUMMYFUNCTION("IFERROR(FILTER(Certificate!$B:$B, Certificate!$A:$A=TRIM($V699), Certificate!$D:$D=""D""), """")"),"")</f>
        <v/>
      </c>
      <c r="AL699" s="2"/>
    </row>
    <row r="700" spans="1:38" ht="13" x14ac:dyDescent="0.15">
      <c r="A700" s="2">
        <v>691</v>
      </c>
      <c r="B700" s="3">
        <v>45493</v>
      </c>
      <c r="D700" s="2" t="s">
        <v>2507</v>
      </c>
      <c r="E700" s="2" t="s">
        <v>771</v>
      </c>
      <c r="F700" s="2" t="s">
        <v>2594</v>
      </c>
      <c r="G700" s="2" t="s">
        <v>2595</v>
      </c>
      <c r="H700" s="2" t="s">
        <v>2596</v>
      </c>
      <c r="I700" s="2" t="s">
        <v>835</v>
      </c>
      <c r="J700" s="2" t="s">
        <v>1977</v>
      </c>
      <c r="K700" s="2" t="s">
        <v>1</v>
      </c>
      <c r="V700" s="4" t="str">
        <f t="shared" si="2"/>
        <v>ENSAR İMAL</v>
      </c>
      <c r="X700" s="5"/>
      <c r="Z700" s="2" t="str">
        <f>IFERROR(VLOOKUP(V700,#REF!, 8, FALSE), "No result")</f>
        <v>No result</v>
      </c>
      <c r="AA700" s="5" t="str">
        <f>IFERROR(VLOOKUP($V700,#REF!, 11, FALSE), "No result")</f>
        <v>No result</v>
      </c>
      <c r="AB700" s="5" t="str">
        <f>IFERROR(VLOOKUP($V700,#REF!, 16, FALSE), "No result")</f>
        <v>No result</v>
      </c>
      <c r="AC700" s="5"/>
      <c r="AD700" s="7" t="str">
        <f t="shared" si="5"/>
        <v/>
      </c>
      <c r="AE700" s="21" t="str">
        <f ca="1">IFERROR(__xludf.DUMMYFUNCTION("IFERROR(FILTER(Certificate!$B:$B, LOWER(Certificate!$A:$A)=LOWER(TRIM($V700)), (Certificate!$D:$D=""H"") + (Certificate!$D:$D=""HTO"")), """")"),"")</f>
        <v/>
      </c>
      <c r="AF700" s="7"/>
      <c r="AG700" s="7" t="str">
        <f t="shared" si="3"/>
        <v/>
      </c>
      <c r="AH700" s="8" t="str">
        <f ca="1">IFERROR(__xludf.DUMMYFUNCTION("IFERROR(FILTER(Certificate!$B:$B, LOWER(Certificate!$A:$A)=LOWER(TRIM($V700)), (Certificate!$D:$D=""TO"") + (Certificate!$D:$D=""HTO"")), """")"),"")</f>
        <v/>
      </c>
      <c r="AI700" s="7"/>
      <c r="AJ700" s="7" t="str">
        <f t="shared" si="4"/>
        <v/>
      </c>
      <c r="AK700" s="8" t="str">
        <f ca="1">IFERROR(__xludf.DUMMYFUNCTION("IFERROR(FILTER(Certificate!$B:$B, Certificate!$A:$A=TRIM($V700), Certificate!$D:$D=""D""), """")"),"")</f>
        <v/>
      </c>
      <c r="AL700" s="2"/>
    </row>
    <row r="701" spans="1:38" ht="13" x14ac:dyDescent="0.15">
      <c r="A701" s="2">
        <v>692</v>
      </c>
      <c r="B701" s="3">
        <v>45493</v>
      </c>
      <c r="D701" s="2" t="s">
        <v>2507</v>
      </c>
      <c r="E701" s="2" t="s">
        <v>771</v>
      </c>
      <c r="F701" s="2" t="s">
        <v>2597</v>
      </c>
      <c r="G701" s="2" t="s">
        <v>1752</v>
      </c>
      <c r="H701" s="2" t="s">
        <v>2598</v>
      </c>
      <c r="I701" s="2" t="s">
        <v>835</v>
      </c>
      <c r="J701" s="2" t="s">
        <v>1977</v>
      </c>
      <c r="K701" s="2" t="s">
        <v>1</v>
      </c>
      <c r="V701" s="4" t="str">
        <f t="shared" si="2"/>
        <v>Korkmaz YILMAZ</v>
      </c>
      <c r="X701" s="5"/>
      <c r="Z701" s="2" t="str">
        <f>IFERROR(VLOOKUP(V701,#REF!, 8, FALSE), "No result")</f>
        <v>No result</v>
      </c>
      <c r="AA701" s="5" t="str">
        <f>IFERROR(VLOOKUP($V701,#REF!, 11, FALSE), "No result")</f>
        <v>No result</v>
      </c>
      <c r="AB701" s="5" t="str">
        <f>IFERROR(VLOOKUP($V701,#REF!, 16, FALSE), "No result")</f>
        <v>No result</v>
      </c>
      <c r="AC701" s="5"/>
      <c r="AD701" s="7" t="str">
        <f t="shared" si="5"/>
        <v/>
      </c>
      <c r="AE701" s="21" t="str">
        <f ca="1">IFERROR(__xludf.DUMMYFUNCTION("IFERROR(FILTER(Certificate!$B:$B, LOWER(Certificate!$A:$A)=LOWER(TRIM($V701)), (Certificate!$D:$D=""H"") + (Certificate!$D:$D=""HTO"")), """")"),"")</f>
        <v/>
      </c>
      <c r="AF701" s="7"/>
      <c r="AG701" s="7" t="str">
        <f t="shared" si="3"/>
        <v/>
      </c>
      <c r="AH701" s="8" t="str">
        <f ca="1">IFERROR(__xludf.DUMMYFUNCTION("IFERROR(FILTER(Certificate!$B:$B, LOWER(Certificate!$A:$A)=LOWER(TRIM($V701)), (Certificate!$D:$D=""TO"") + (Certificate!$D:$D=""HTO"")), """")"),"")</f>
        <v/>
      </c>
      <c r="AI701" s="7"/>
      <c r="AJ701" s="7" t="str">
        <f t="shared" si="4"/>
        <v/>
      </c>
      <c r="AK701" s="8" t="str">
        <f ca="1">IFERROR(__xludf.DUMMYFUNCTION("IFERROR(FILTER(Certificate!$B:$B, Certificate!$A:$A=TRIM($V701), Certificate!$D:$D=""D""), """")"),"")</f>
        <v/>
      </c>
      <c r="AL701" s="2"/>
    </row>
    <row r="702" spans="1:38" ht="13" x14ac:dyDescent="0.15">
      <c r="A702" s="2">
        <v>693</v>
      </c>
      <c r="B702" s="3">
        <v>45493</v>
      </c>
      <c r="D702" s="2" t="s">
        <v>2507</v>
      </c>
      <c r="E702" s="2" t="s">
        <v>771</v>
      </c>
      <c r="F702" s="2" t="s">
        <v>1326</v>
      </c>
      <c r="G702" s="2" t="s">
        <v>1244</v>
      </c>
      <c r="H702" s="2" t="s">
        <v>2599</v>
      </c>
      <c r="I702" s="2" t="s">
        <v>835</v>
      </c>
      <c r="J702" s="2" t="s">
        <v>1977</v>
      </c>
      <c r="K702" s="2" t="s">
        <v>1</v>
      </c>
      <c r="V702" s="4" t="str">
        <f t="shared" si="2"/>
        <v>Erkan Deniz</v>
      </c>
      <c r="X702" s="5"/>
      <c r="Z702" s="2" t="str">
        <f>IFERROR(VLOOKUP(V702,#REF!, 8, FALSE), "No result")</f>
        <v>No result</v>
      </c>
      <c r="AA702" s="5" t="str">
        <f>IFERROR(VLOOKUP($V702,#REF!, 11, FALSE), "No result")</f>
        <v>No result</v>
      </c>
      <c r="AB702" s="5" t="str">
        <f>IFERROR(VLOOKUP($V702,#REF!, 16, FALSE), "No result")</f>
        <v>No result</v>
      </c>
      <c r="AC702" s="5"/>
      <c r="AD702" s="7" t="str">
        <f t="shared" si="5"/>
        <v/>
      </c>
      <c r="AE702" s="21" t="str">
        <f ca="1">IFERROR(__xludf.DUMMYFUNCTION("IFERROR(FILTER(Certificate!$B:$B, LOWER(Certificate!$A:$A)=LOWER(TRIM($V702)), (Certificate!$D:$D=""H"") + (Certificate!$D:$D=""HTO"")), """")"),"")</f>
        <v/>
      </c>
      <c r="AF702" s="7"/>
      <c r="AG702" s="7" t="str">
        <f t="shared" si="3"/>
        <v/>
      </c>
      <c r="AH702" s="8" t="str">
        <f ca="1">IFERROR(__xludf.DUMMYFUNCTION("IFERROR(FILTER(Certificate!$B:$B, LOWER(Certificate!$A:$A)=LOWER(TRIM($V702)), (Certificate!$D:$D=""TO"") + (Certificate!$D:$D=""HTO"")), """")"),"")</f>
        <v/>
      </c>
      <c r="AI702" s="7"/>
      <c r="AJ702" s="7" t="str">
        <f t="shared" si="4"/>
        <v/>
      </c>
      <c r="AK702" s="8" t="str">
        <f ca="1">IFERROR(__xludf.DUMMYFUNCTION("IFERROR(FILTER(Certificate!$B:$B, Certificate!$A:$A=TRIM($V702), Certificate!$D:$D=""D""), """")"),"")</f>
        <v/>
      </c>
      <c r="AL702" s="2"/>
    </row>
    <row r="703" spans="1:38" ht="13" x14ac:dyDescent="0.15">
      <c r="A703" s="2">
        <v>694</v>
      </c>
      <c r="B703" s="3">
        <v>45493</v>
      </c>
      <c r="D703" s="2" t="s">
        <v>2507</v>
      </c>
      <c r="E703" s="2" t="s">
        <v>771</v>
      </c>
      <c r="F703" s="2" t="s">
        <v>2600</v>
      </c>
      <c r="G703" s="2" t="s">
        <v>2601</v>
      </c>
      <c r="H703" s="2" t="s">
        <v>2602</v>
      </c>
      <c r="I703" s="2" t="s">
        <v>835</v>
      </c>
      <c r="J703" s="2" t="s">
        <v>1977</v>
      </c>
      <c r="K703" s="2" t="s">
        <v>1</v>
      </c>
      <c r="V703" s="4" t="str">
        <f t="shared" si="2"/>
        <v>Gökçen Varol</v>
      </c>
      <c r="X703" s="5"/>
      <c r="Z703" s="2" t="str">
        <f>IFERROR(VLOOKUP(V703,#REF!, 8, FALSE), "No result")</f>
        <v>No result</v>
      </c>
      <c r="AA703" s="5" t="str">
        <f>IFERROR(VLOOKUP($V703,#REF!, 11, FALSE), "No result")</f>
        <v>No result</v>
      </c>
      <c r="AB703" s="5" t="str">
        <f>IFERROR(VLOOKUP($V703,#REF!, 16, FALSE), "No result")</f>
        <v>No result</v>
      </c>
      <c r="AC703" s="5"/>
      <c r="AD703" s="7" t="str">
        <f t="shared" si="5"/>
        <v/>
      </c>
      <c r="AE703" s="21" t="str">
        <f ca="1">IFERROR(__xludf.DUMMYFUNCTION("IFERROR(FILTER(Certificate!$B:$B, LOWER(Certificate!$A:$A)=LOWER(TRIM($V703)), (Certificate!$D:$D=""H"") + (Certificate!$D:$D=""HTO"")), """")"),"")</f>
        <v/>
      </c>
      <c r="AF703" s="7"/>
      <c r="AG703" s="7" t="str">
        <f t="shared" si="3"/>
        <v/>
      </c>
      <c r="AH703" s="8" t="str">
        <f ca="1">IFERROR(__xludf.DUMMYFUNCTION("IFERROR(FILTER(Certificate!$B:$B, LOWER(Certificate!$A:$A)=LOWER(TRIM($V703)), (Certificate!$D:$D=""TO"") + (Certificate!$D:$D=""HTO"")), """")"),"")</f>
        <v/>
      </c>
      <c r="AI703" s="7"/>
      <c r="AJ703" s="7" t="str">
        <f t="shared" si="4"/>
        <v/>
      </c>
      <c r="AK703" s="8" t="str">
        <f ca="1">IFERROR(__xludf.DUMMYFUNCTION("IFERROR(FILTER(Certificate!$B:$B, Certificate!$A:$A=TRIM($V703), Certificate!$D:$D=""D""), """")"),"")</f>
        <v/>
      </c>
      <c r="AL703" s="2"/>
    </row>
    <row r="704" spans="1:38" ht="13" x14ac:dyDescent="0.15">
      <c r="A704" s="2">
        <v>695</v>
      </c>
      <c r="B704" s="3">
        <v>45493</v>
      </c>
      <c r="D704" s="2" t="s">
        <v>2507</v>
      </c>
      <c r="E704" s="2" t="s">
        <v>771</v>
      </c>
      <c r="F704" s="2" t="s">
        <v>2603</v>
      </c>
      <c r="G704" s="2" t="s">
        <v>2604</v>
      </c>
      <c r="H704" s="2" t="s">
        <v>2605</v>
      </c>
      <c r="I704" s="2" t="s">
        <v>835</v>
      </c>
      <c r="J704" s="2" t="s">
        <v>1977</v>
      </c>
      <c r="K704" s="2" t="s">
        <v>1</v>
      </c>
      <c r="V704" s="4" t="str">
        <f t="shared" si="2"/>
        <v>Güleser Tazegül</v>
      </c>
      <c r="X704" s="5"/>
      <c r="Z704" s="2" t="str">
        <f>IFERROR(VLOOKUP(V704,#REF!, 8, FALSE), "No result")</f>
        <v>No result</v>
      </c>
      <c r="AA704" s="5" t="str">
        <f>IFERROR(VLOOKUP($V704,#REF!, 11, FALSE), "No result")</f>
        <v>No result</v>
      </c>
      <c r="AB704" s="5" t="str">
        <f>IFERROR(VLOOKUP($V704,#REF!, 16, FALSE), "No result")</f>
        <v>No result</v>
      </c>
      <c r="AC704" s="5"/>
      <c r="AD704" s="7" t="str">
        <f t="shared" si="5"/>
        <v/>
      </c>
      <c r="AE704" s="21" t="str">
        <f ca="1">IFERROR(__xludf.DUMMYFUNCTION("IFERROR(FILTER(Certificate!$B:$B, LOWER(Certificate!$A:$A)=LOWER(TRIM($V704)), (Certificate!$D:$D=""H"") + (Certificate!$D:$D=""HTO"")), """")"),"2024-AT-C316")</f>
        <v>2024-AT-C316</v>
      </c>
      <c r="AF704" s="7"/>
      <c r="AG704" s="7" t="str">
        <f t="shared" si="3"/>
        <v/>
      </c>
      <c r="AH704" s="8" t="str">
        <f ca="1">IFERROR(__xludf.DUMMYFUNCTION("IFERROR(FILTER(Certificate!$B:$B, LOWER(Certificate!$A:$A)=LOWER(TRIM($V704)), (Certificate!$D:$D=""TO"") + (Certificate!$D:$D=""HTO"")), """")"),"")</f>
        <v/>
      </c>
      <c r="AI704" s="7"/>
      <c r="AJ704" s="7" t="str">
        <f t="shared" si="4"/>
        <v/>
      </c>
      <c r="AK704" s="8" t="str">
        <f ca="1">IFERROR(__xludf.DUMMYFUNCTION("IFERROR(FILTER(Certificate!$B:$B, Certificate!$A:$A=TRIM($V704), Certificate!$D:$D=""D""), """")"),"")</f>
        <v/>
      </c>
      <c r="AL704" s="2"/>
    </row>
    <row r="705" spans="1:38" ht="13" x14ac:dyDescent="0.15">
      <c r="A705" s="2">
        <v>696</v>
      </c>
      <c r="B705" s="3">
        <v>45493</v>
      </c>
      <c r="D705" s="2" t="s">
        <v>2507</v>
      </c>
      <c r="E705" s="2" t="s">
        <v>771</v>
      </c>
      <c r="F705" s="2" t="s">
        <v>2606</v>
      </c>
      <c r="G705" s="2" t="s">
        <v>2607</v>
      </c>
      <c r="H705" s="2" t="s">
        <v>2608</v>
      </c>
      <c r="I705" s="2" t="s">
        <v>2609</v>
      </c>
      <c r="J705" s="2" t="s">
        <v>2610</v>
      </c>
      <c r="K705" s="2" t="s">
        <v>1</v>
      </c>
      <c r="V705" s="4" t="str">
        <f t="shared" si="2"/>
        <v>ŞEYMA YAVUZ</v>
      </c>
      <c r="X705" s="5"/>
      <c r="Z705" s="2" t="str">
        <f>IFERROR(VLOOKUP(V705,#REF!, 8, FALSE), "No result")</f>
        <v>No result</v>
      </c>
      <c r="AA705" s="5" t="str">
        <f>IFERROR(VLOOKUP($V705,#REF!, 11, FALSE), "No result")</f>
        <v>No result</v>
      </c>
      <c r="AB705" s="5" t="str">
        <f>IFERROR(VLOOKUP($V705,#REF!, 16, FALSE), "No result")</f>
        <v>No result</v>
      </c>
      <c r="AC705" s="5"/>
      <c r="AD705" s="7" t="str">
        <f t="shared" si="5"/>
        <v/>
      </c>
      <c r="AE705" s="21" t="str">
        <f ca="1">IFERROR(__xludf.DUMMYFUNCTION("IFERROR(FILTER(Certificate!$B:$B, LOWER(Certificate!$A:$A)=LOWER(TRIM($V705)), (Certificate!$D:$D=""H"") + (Certificate!$D:$D=""HTO"")), """")"),"")</f>
        <v/>
      </c>
      <c r="AF705" s="7"/>
      <c r="AG705" s="7" t="str">
        <f t="shared" si="3"/>
        <v/>
      </c>
      <c r="AH705" s="8" t="str">
        <f ca="1">IFERROR(__xludf.DUMMYFUNCTION("IFERROR(FILTER(Certificate!$B:$B, LOWER(Certificate!$A:$A)=LOWER(TRIM($V705)), (Certificate!$D:$D=""TO"") + (Certificate!$D:$D=""HTO"")), """")"),"")</f>
        <v/>
      </c>
      <c r="AI705" s="7"/>
      <c r="AJ705" s="7" t="str">
        <f t="shared" si="4"/>
        <v/>
      </c>
      <c r="AK705" s="8" t="str">
        <f ca="1">IFERROR(__xludf.DUMMYFUNCTION("IFERROR(FILTER(Certificate!$B:$B, Certificate!$A:$A=TRIM($V705), Certificate!$D:$D=""D""), """")"),"")</f>
        <v/>
      </c>
      <c r="AL705" s="2"/>
    </row>
    <row r="706" spans="1:38" ht="13" x14ac:dyDescent="0.15">
      <c r="A706" s="2">
        <v>697</v>
      </c>
      <c r="B706" s="3">
        <v>45493</v>
      </c>
      <c r="D706" s="2" t="s">
        <v>2507</v>
      </c>
      <c r="E706" s="2" t="s">
        <v>771</v>
      </c>
      <c r="F706" s="2" t="s">
        <v>2611</v>
      </c>
      <c r="G706" s="2" t="s">
        <v>2612</v>
      </c>
      <c r="H706" s="2" t="s">
        <v>2613</v>
      </c>
      <c r="I706" s="2" t="s">
        <v>2614</v>
      </c>
      <c r="J706" s="2" t="s">
        <v>2610</v>
      </c>
      <c r="K706" s="2" t="s">
        <v>1</v>
      </c>
      <c r="V706" s="4" t="str">
        <f t="shared" si="2"/>
        <v>gamze dağdaş</v>
      </c>
      <c r="X706" s="5"/>
      <c r="Z706" s="2" t="str">
        <f>IFERROR(VLOOKUP(V706,#REF!, 8, FALSE), "No result")</f>
        <v>No result</v>
      </c>
      <c r="AA706" s="5" t="str">
        <f>IFERROR(VLOOKUP($V706,#REF!, 11, FALSE), "No result")</f>
        <v>No result</v>
      </c>
      <c r="AB706" s="5" t="str">
        <f>IFERROR(VLOOKUP($V706,#REF!, 16, FALSE), "No result")</f>
        <v>No result</v>
      </c>
      <c r="AC706" s="5"/>
      <c r="AD706" s="7" t="str">
        <f t="shared" si="5"/>
        <v/>
      </c>
      <c r="AE706" s="21" t="str">
        <f ca="1">IFERROR(__xludf.DUMMYFUNCTION("IFERROR(FILTER(Certificate!$B:$B, LOWER(Certificate!$A:$A)=LOWER(TRIM($V706)), (Certificate!$D:$D=""H"") + (Certificate!$D:$D=""HTO"")), """")"),"")</f>
        <v/>
      </c>
      <c r="AF706" s="7"/>
      <c r="AG706" s="7" t="str">
        <f t="shared" si="3"/>
        <v/>
      </c>
      <c r="AH706" s="8" t="str">
        <f ca="1">IFERROR(__xludf.DUMMYFUNCTION("IFERROR(FILTER(Certificate!$B:$B, LOWER(Certificate!$A:$A)=LOWER(TRIM($V706)), (Certificate!$D:$D=""TO"") + (Certificate!$D:$D=""HTO"")), """")"),"")</f>
        <v/>
      </c>
      <c r="AI706" s="7"/>
      <c r="AJ706" s="7" t="str">
        <f t="shared" si="4"/>
        <v/>
      </c>
      <c r="AK706" s="8" t="str">
        <f ca="1">IFERROR(__xludf.DUMMYFUNCTION("IFERROR(FILTER(Certificate!$B:$B, Certificate!$A:$A=TRIM($V706), Certificate!$D:$D=""D""), """")"),"")</f>
        <v/>
      </c>
      <c r="AL706" s="2"/>
    </row>
    <row r="707" spans="1:38" ht="13" x14ac:dyDescent="0.15">
      <c r="A707" s="2">
        <v>698</v>
      </c>
      <c r="B707" s="3">
        <v>45493</v>
      </c>
      <c r="D707" s="2" t="s">
        <v>2507</v>
      </c>
      <c r="E707" s="2" t="s">
        <v>771</v>
      </c>
      <c r="F707" s="2" t="s">
        <v>1467</v>
      </c>
      <c r="G707" s="2" t="s">
        <v>2615</v>
      </c>
      <c r="H707" s="2" t="s">
        <v>2616</v>
      </c>
      <c r="I707" s="2" t="s">
        <v>1470</v>
      </c>
      <c r="J707" s="2" t="s">
        <v>2610</v>
      </c>
      <c r="K707" s="2" t="s">
        <v>1</v>
      </c>
      <c r="V707" s="4" t="str">
        <f t="shared" si="2"/>
        <v>Elif BAL ÖZGÜR</v>
      </c>
      <c r="X707" s="5"/>
      <c r="Z707" s="2" t="str">
        <f>IFERROR(VLOOKUP(V707,#REF!, 8, FALSE), "No result")</f>
        <v>No result</v>
      </c>
      <c r="AA707" s="5" t="str">
        <f>IFERROR(VLOOKUP($V707,#REF!, 11, FALSE), "No result")</f>
        <v>No result</v>
      </c>
      <c r="AB707" s="5" t="str">
        <f>IFERROR(VLOOKUP($V707,#REF!, 16, FALSE), "No result")</f>
        <v>No result</v>
      </c>
      <c r="AC707" s="5"/>
      <c r="AD707" s="7" t="str">
        <f t="shared" si="5"/>
        <v/>
      </c>
      <c r="AE707" s="21" t="str">
        <f ca="1">IFERROR(__xludf.DUMMYFUNCTION("IFERROR(FILTER(Certificate!$B:$B, LOWER(Certificate!$A:$A)=LOWER(TRIM($V707)), (Certificate!$D:$D=""H"") + (Certificate!$D:$D=""HTO"")), """")"),"")</f>
        <v/>
      </c>
      <c r="AF707" s="7"/>
      <c r="AG707" s="7" t="str">
        <f t="shared" si="3"/>
        <v/>
      </c>
      <c r="AH707" s="8" t="str">
        <f ca="1">IFERROR(__xludf.DUMMYFUNCTION("IFERROR(FILTER(Certificate!$B:$B, LOWER(Certificate!$A:$A)=LOWER(TRIM($V707)), (Certificate!$D:$D=""TO"") + (Certificate!$D:$D=""HTO"")), """")"),"")</f>
        <v/>
      </c>
      <c r="AI707" s="7"/>
      <c r="AJ707" s="7" t="str">
        <f t="shared" si="4"/>
        <v/>
      </c>
      <c r="AK707" s="8" t="str">
        <f ca="1">IFERROR(__xludf.DUMMYFUNCTION("IFERROR(FILTER(Certificate!$B:$B, Certificate!$A:$A=TRIM($V707), Certificate!$D:$D=""D""), """")"),"")</f>
        <v/>
      </c>
      <c r="AL707" s="2"/>
    </row>
    <row r="708" spans="1:38" ht="13" x14ac:dyDescent="0.15">
      <c r="A708" s="2">
        <v>699</v>
      </c>
      <c r="B708" s="3">
        <v>45493</v>
      </c>
      <c r="D708" s="2" t="s">
        <v>2507</v>
      </c>
      <c r="E708" s="2" t="s">
        <v>771</v>
      </c>
      <c r="F708" s="2" t="s">
        <v>2617</v>
      </c>
      <c r="G708" s="2" t="s">
        <v>2618</v>
      </c>
      <c r="H708" s="2" t="s">
        <v>2619</v>
      </c>
      <c r="I708" s="2" t="s">
        <v>2620</v>
      </c>
      <c r="J708" s="2" t="s">
        <v>2610</v>
      </c>
      <c r="K708" s="2" t="s">
        <v>1</v>
      </c>
      <c r="V708" s="4" t="str">
        <f t="shared" si="2"/>
        <v>Sedat Toktaş</v>
      </c>
      <c r="X708" s="5"/>
      <c r="Z708" s="2" t="str">
        <f>IFERROR(VLOOKUP(V708,#REF!, 8, FALSE), "No result")</f>
        <v>No result</v>
      </c>
      <c r="AA708" s="5" t="str">
        <f>IFERROR(VLOOKUP($V708,#REF!, 11, FALSE), "No result")</f>
        <v>No result</v>
      </c>
      <c r="AB708" s="5" t="str">
        <f>IFERROR(VLOOKUP($V708,#REF!, 16, FALSE), "No result")</f>
        <v>No result</v>
      </c>
      <c r="AC708" s="5"/>
      <c r="AD708" s="7" t="str">
        <f t="shared" si="5"/>
        <v/>
      </c>
      <c r="AE708" s="21" t="str">
        <f ca="1">IFERROR(__xludf.DUMMYFUNCTION("IFERROR(FILTER(Certificate!$B:$B, LOWER(Certificate!$A:$A)=LOWER(TRIM($V708)), (Certificate!$D:$D=""H"") + (Certificate!$D:$D=""HTO"")), """")"),"")</f>
        <v/>
      </c>
      <c r="AF708" s="7"/>
      <c r="AG708" s="7" t="str">
        <f t="shared" si="3"/>
        <v/>
      </c>
      <c r="AH708" s="8" t="str">
        <f ca="1">IFERROR(__xludf.DUMMYFUNCTION("IFERROR(FILTER(Certificate!$B:$B, LOWER(Certificate!$A:$A)=LOWER(TRIM($V708)), (Certificate!$D:$D=""TO"") + (Certificate!$D:$D=""HTO"")), """")"),"")</f>
        <v/>
      </c>
      <c r="AI708" s="7"/>
      <c r="AJ708" s="7" t="str">
        <f t="shared" si="4"/>
        <v/>
      </c>
      <c r="AK708" s="8" t="str">
        <f ca="1">IFERROR(__xludf.DUMMYFUNCTION("IFERROR(FILTER(Certificate!$B:$B, Certificate!$A:$A=TRIM($V708), Certificate!$D:$D=""D""), """")"),"")</f>
        <v/>
      </c>
      <c r="AL708" s="2"/>
    </row>
    <row r="709" spans="1:38" ht="13" x14ac:dyDescent="0.15">
      <c r="A709" s="2">
        <v>700</v>
      </c>
      <c r="B709" s="3">
        <v>45493</v>
      </c>
      <c r="D709" s="2" t="s">
        <v>2507</v>
      </c>
      <c r="E709" s="2" t="s">
        <v>771</v>
      </c>
      <c r="F709" s="2" t="s">
        <v>2621</v>
      </c>
      <c r="G709" s="2" t="s">
        <v>2622</v>
      </c>
      <c r="H709" s="2" t="s">
        <v>2623</v>
      </c>
      <c r="I709" s="2" t="s">
        <v>2624</v>
      </c>
      <c r="J709" s="2" t="s">
        <v>2610</v>
      </c>
      <c r="K709" s="2" t="s">
        <v>1</v>
      </c>
      <c r="V709" s="4" t="str">
        <f t="shared" si="2"/>
        <v>Mariya ŞENTÜRK</v>
      </c>
      <c r="X709" s="5"/>
      <c r="Z709" s="2" t="str">
        <f>IFERROR(VLOOKUP(V709,#REF!, 8, FALSE), "No result")</f>
        <v>No result</v>
      </c>
      <c r="AA709" s="5" t="str">
        <f>IFERROR(VLOOKUP($V709,#REF!, 11, FALSE), "No result")</f>
        <v>No result</v>
      </c>
      <c r="AB709" s="5" t="str">
        <f>IFERROR(VLOOKUP($V709,#REF!, 16, FALSE), "No result")</f>
        <v>No result</v>
      </c>
      <c r="AC709" s="5"/>
      <c r="AD709" s="7" t="str">
        <f t="shared" si="5"/>
        <v/>
      </c>
      <c r="AE709" s="21" t="str">
        <f ca="1">IFERROR(__xludf.DUMMYFUNCTION("IFERROR(FILTER(Certificate!$B:$B, LOWER(Certificate!$A:$A)=LOWER(TRIM($V709)), (Certificate!$D:$D=""H"") + (Certificate!$D:$D=""HTO"")), """")"),"")</f>
        <v/>
      </c>
      <c r="AF709" s="7"/>
      <c r="AG709" s="7" t="str">
        <f t="shared" si="3"/>
        <v/>
      </c>
      <c r="AH709" s="8" t="str">
        <f ca="1">IFERROR(__xludf.DUMMYFUNCTION("IFERROR(FILTER(Certificate!$B:$B, LOWER(Certificate!$A:$A)=LOWER(TRIM($V709)), (Certificate!$D:$D=""TO"") + (Certificate!$D:$D=""HTO"")), """")"),"")</f>
        <v/>
      </c>
      <c r="AI709" s="7"/>
      <c r="AJ709" s="7" t="str">
        <f t="shared" si="4"/>
        <v/>
      </c>
      <c r="AK709" s="8" t="str">
        <f ca="1">IFERROR(__xludf.DUMMYFUNCTION("IFERROR(FILTER(Certificate!$B:$B, Certificate!$A:$A=TRIM($V709), Certificate!$D:$D=""D""), """")"),"")</f>
        <v/>
      </c>
      <c r="AL709" s="2"/>
    </row>
    <row r="710" spans="1:38" ht="13" x14ac:dyDescent="0.15">
      <c r="A710" s="2">
        <v>701</v>
      </c>
      <c r="B710" s="3">
        <v>45493</v>
      </c>
      <c r="D710" s="2" t="s">
        <v>2507</v>
      </c>
      <c r="E710" s="2" t="s">
        <v>771</v>
      </c>
      <c r="F710" s="2" t="s">
        <v>2625</v>
      </c>
      <c r="G710" s="2" t="s">
        <v>1379</v>
      </c>
      <c r="H710" s="2" t="s">
        <v>2626</v>
      </c>
      <c r="I710" s="2" t="s">
        <v>2627</v>
      </c>
      <c r="J710" s="2" t="s">
        <v>1977</v>
      </c>
      <c r="K710" s="2" t="s">
        <v>1</v>
      </c>
      <c r="V710" s="4" t="str">
        <f t="shared" si="2"/>
        <v>ABDULLAH SAFA CELIK</v>
      </c>
      <c r="X710" s="5"/>
      <c r="Z710" s="2" t="str">
        <f>IFERROR(VLOOKUP(V710,#REF!, 8, FALSE), "No result")</f>
        <v>No result</v>
      </c>
      <c r="AA710" s="5" t="str">
        <f>IFERROR(VLOOKUP($V710,#REF!, 11, FALSE), "No result")</f>
        <v>No result</v>
      </c>
      <c r="AB710" s="5" t="str">
        <f>IFERROR(VLOOKUP($V710,#REF!, 16, FALSE), "No result")</f>
        <v>No result</v>
      </c>
      <c r="AC710" s="5"/>
      <c r="AD710" s="7" t="str">
        <f t="shared" si="5"/>
        <v/>
      </c>
      <c r="AE710" s="21" t="str">
        <f ca="1">IFERROR(__xludf.DUMMYFUNCTION("IFERROR(FILTER(Certificate!$B:$B, LOWER(Certificate!$A:$A)=LOWER(TRIM($V710)), (Certificate!$D:$D=""H"") + (Certificate!$D:$D=""HTO"")), """")"),"")</f>
        <v/>
      </c>
      <c r="AF710" s="7"/>
      <c r="AG710" s="7" t="str">
        <f t="shared" si="3"/>
        <v/>
      </c>
      <c r="AH710" s="8" t="str">
        <f ca="1">IFERROR(__xludf.DUMMYFUNCTION("IFERROR(FILTER(Certificate!$B:$B, LOWER(Certificate!$A:$A)=LOWER(TRIM($V710)), (Certificate!$D:$D=""TO"") + (Certificate!$D:$D=""HTO"")), """")"),"")</f>
        <v/>
      </c>
      <c r="AI710" s="7"/>
      <c r="AJ710" s="7" t="str">
        <f t="shared" si="4"/>
        <v/>
      </c>
      <c r="AK710" s="8" t="str">
        <f ca="1">IFERROR(__xludf.DUMMYFUNCTION("IFERROR(FILTER(Certificate!$B:$B, Certificate!$A:$A=TRIM($V710), Certificate!$D:$D=""D""), """")"),"")</f>
        <v/>
      </c>
      <c r="AL710" s="2"/>
    </row>
    <row r="711" spans="1:38" ht="13" x14ac:dyDescent="0.15">
      <c r="A711" s="2">
        <v>702</v>
      </c>
      <c r="B711" s="3">
        <v>45493</v>
      </c>
      <c r="D711" s="2" t="s">
        <v>2507</v>
      </c>
      <c r="E711" s="2" t="s">
        <v>771</v>
      </c>
      <c r="F711" s="2" t="s">
        <v>2628</v>
      </c>
      <c r="G711" s="2" t="s">
        <v>2629</v>
      </c>
      <c r="H711" s="2" t="s">
        <v>2630</v>
      </c>
      <c r="I711" s="2" t="s">
        <v>835</v>
      </c>
      <c r="J711" s="2" t="s">
        <v>2631</v>
      </c>
      <c r="K711" s="2" t="s">
        <v>3397</v>
      </c>
      <c r="V711" s="4" t="str">
        <f t="shared" si="2"/>
        <v>Kadir Karsigil</v>
      </c>
      <c r="X711" s="5"/>
      <c r="Z711" s="2" t="str">
        <f>IFERROR(VLOOKUP(V711,#REF!, 8, FALSE), "No result")</f>
        <v>No result</v>
      </c>
      <c r="AA711" s="5" t="str">
        <f>IFERROR(VLOOKUP($V711,#REF!, 11, FALSE), "No result")</f>
        <v>No result</v>
      </c>
      <c r="AB711" s="5" t="str">
        <f>IFERROR(VLOOKUP($V711,#REF!, 16, FALSE), "No result")</f>
        <v>No result</v>
      </c>
      <c r="AC711" s="5"/>
      <c r="AD711" s="7" t="str">
        <f t="shared" si="5"/>
        <v/>
      </c>
      <c r="AE711" s="21" t="str">
        <f ca="1">IFERROR(__xludf.DUMMYFUNCTION("IFERROR(FILTER(Certificate!$B:$B, LOWER(Certificate!$A:$A)=LOWER(TRIM($V711)), (Certificate!$D:$D=""H"") + (Certificate!$D:$D=""HTO"")), """")"),"")</f>
        <v/>
      </c>
      <c r="AF711" s="7"/>
      <c r="AG711" s="7" t="str">
        <f t="shared" si="3"/>
        <v/>
      </c>
      <c r="AH711" s="8" t="str">
        <f ca="1">IFERROR(__xludf.DUMMYFUNCTION("IFERROR(FILTER(Certificate!$B:$B, LOWER(Certificate!$A:$A)=LOWER(TRIM($V711)), (Certificate!$D:$D=""TO"") + (Certificate!$D:$D=""HTO"")), """")"),"")</f>
        <v/>
      </c>
      <c r="AI711" s="7"/>
      <c r="AJ711" s="7" t="str">
        <f t="shared" si="4"/>
        <v/>
      </c>
      <c r="AK711" s="8" t="str">
        <f ca="1">IFERROR(__xludf.DUMMYFUNCTION("IFERROR(FILTER(Certificate!$B:$B, Certificate!$A:$A=TRIM($V711), Certificate!$D:$D=""D""), """")"),"")</f>
        <v/>
      </c>
      <c r="AL711" s="2"/>
    </row>
    <row r="712" spans="1:38" ht="13" x14ac:dyDescent="0.15">
      <c r="A712" s="2">
        <v>703</v>
      </c>
      <c r="B712" s="3">
        <v>45493</v>
      </c>
      <c r="D712" s="2" t="s">
        <v>2507</v>
      </c>
      <c r="E712" s="2" t="s">
        <v>771</v>
      </c>
      <c r="F712" s="2" t="s">
        <v>2632</v>
      </c>
      <c r="G712" s="2" t="s">
        <v>2633</v>
      </c>
      <c r="H712" s="2" t="s">
        <v>2634</v>
      </c>
      <c r="I712" s="2" t="s">
        <v>2087</v>
      </c>
      <c r="J712" s="2" t="s">
        <v>2635</v>
      </c>
      <c r="K712" s="2" t="s">
        <v>16</v>
      </c>
      <c r="V712" s="4" t="str">
        <f t="shared" si="2"/>
        <v>Sanjeewa Senevirathna</v>
      </c>
      <c r="X712" s="5"/>
      <c r="Z712" s="2" t="str">
        <f>IFERROR(VLOOKUP(V712,#REF!, 8, FALSE), "No result")</f>
        <v>No result</v>
      </c>
      <c r="AA712" s="5" t="str">
        <f>IFERROR(VLOOKUP($V712,#REF!, 11, FALSE), "No result")</f>
        <v>No result</v>
      </c>
      <c r="AB712" s="5" t="str">
        <f>IFERROR(VLOOKUP($V712,#REF!, 16, FALSE), "No result")</f>
        <v>No result</v>
      </c>
      <c r="AC712" s="5"/>
      <c r="AD712" s="7" t="str">
        <f t="shared" si="5"/>
        <v/>
      </c>
      <c r="AE712" s="21" t="str">
        <f ca="1">IFERROR(__xludf.DUMMYFUNCTION("IFERROR(FILTER(Certificate!$B:$B, LOWER(Certificate!$A:$A)=LOWER(TRIM($V712)), (Certificate!$D:$D=""H"") + (Certificate!$D:$D=""HTO"")), """")"),"")</f>
        <v/>
      </c>
      <c r="AF712" s="7"/>
      <c r="AG712" s="7" t="str">
        <f t="shared" si="3"/>
        <v/>
      </c>
      <c r="AH712" s="8" t="str">
        <f ca="1">IFERROR(__xludf.DUMMYFUNCTION("IFERROR(FILTER(Certificate!$B:$B, LOWER(Certificate!$A:$A)=LOWER(TRIM($V712)), (Certificate!$D:$D=""TO"") + (Certificate!$D:$D=""HTO"")), """")"),"")</f>
        <v/>
      </c>
      <c r="AI712" s="7"/>
      <c r="AJ712" s="7" t="str">
        <f t="shared" si="4"/>
        <v/>
      </c>
      <c r="AK712" s="8" t="str">
        <f ca="1">IFERROR(__xludf.DUMMYFUNCTION("IFERROR(FILTER(Certificate!$B:$B, Certificate!$A:$A=TRIM($V712), Certificate!$D:$D=""D""), """")"),"")</f>
        <v/>
      </c>
      <c r="AL712" s="2"/>
    </row>
    <row r="713" spans="1:38" ht="13" x14ac:dyDescent="0.15">
      <c r="A713" s="2">
        <v>704</v>
      </c>
      <c r="B713" s="3">
        <v>45493</v>
      </c>
      <c r="D713" s="2" t="s">
        <v>2507</v>
      </c>
      <c r="E713" s="2" t="s">
        <v>771</v>
      </c>
      <c r="F713" s="2" t="s">
        <v>1293</v>
      </c>
      <c r="G713" s="2" t="s">
        <v>2636</v>
      </c>
      <c r="H713" s="2" t="s">
        <v>2637</v>
      </c>
      <c r="I713" s="2" t="s">
        <v>2638</v>
      </c>
      <c r="J713" s="2" t="s">
        <v>2631</v>
      </c>
      <c r="V713" s="4" t="str">
        <f t="shared" si="2"/>
        <v>Ahmet Can Þahin</v>
      </c>
      <c r="X713" s="5"/>
      <c r="Z713" s="2" t="str">
        <f>IFERROR(VLOOKUP(V713,#REF!, 8, FALSE), "No result")</f>
        <v>No result</v>
      </c>
      <c r="AA713" s="5" t="str">
        <f>IFERROR(VLOOKUP($V713,#REF!, 11, FALSE), "No result")</f>
        <v>No result</v>
      </c>
      <c r="AB713" s="5" t="str">
        <f>IFERROR(VLOOKUP($V713,#REF!, 16, FALSE), "No result")</f>
        <v>No result</v>
      </c>
      <c r="AC713" s="5"/>
      <c r="AD713" s="7" t="str">
        <f t="shared" si="5"/>
        <v/>
      </c>
      <c r="AE713" s="21" t="str">
        <f ca="1">IFERROR(__xludf.DUMMYFUNCTION("IFERROR(FILTER(Certificate!$B:$B, LOWER(Certificate!$A:$A)=LOWER(TRIM($V713)), (Certificate!$D:$D=""H"") + (Certificate!$D:$D=""HTO"")), """")"),"")</f>
        <v/>
      </c>
      <c r="AF713" s="7"/>
      <c r="AG713" s="7" t="str">
        <f t="shared" si="3"/>
        <v/>
      </c>
      <c r="AH713" s="8" t="str">
        <f ca="1">IFERROR(__xludf.DUMMYFUNCTION("IFERROR(FILTER(Certificate!$B:$B, LOWER(Certificate!$A:$A)=LOWER(TRIM($V713)), (Certificate!$D:$D=""TO"") + (Certificate!$D:$D=""HTO"")), """")"),"")</f>
        <v/>
      </c>
      <c r="AI713" s="7"/>
      <c r="AJ713" s="7" t="str">
        <f t="shared" si="4"/>
        <v/>
      </c>
      <c r="AK713" s="8" t="str">
        <f ca="1">IFERROR(__xludf.DUMMYFUNCTION("IFERROR(FILTER(Certificate!$B:$B, Certificate!$A:$A=TRIM($V713), Certificate!$D:$D=""D""), """")"),"")</f>
        <v/>
      </c>
      <c r="AL713" s="2"/>
    </row>
    <row r="714" spans="1:38" ht="13" x14ac:dyDescent="0.15">
      <c r="A714" s="2">
        <v>705</v>
      </c>
      <c r="B714" s="3">
        <v>45493</v>
      </c>
      <c r="D714" s="2" t="s">
        <v>2507</v>
      </c>
      <c r="E714" s="2" t="s">
        <v>771</v>
      </c>
      <c r="F714" s="2" t="s">
        <v>2639</v>
      </c>
      <c r="G714" s="2" t="s">
        <v>1974</v>
      </c>
      <c r="H714" s="2" t="s">
        <v>2640</v>
      </c>
      <c r="I714" s="2" t="s">
        <v>2641</v>
      </c>
      <c r="J714" s="2" t="s">
        <v>2642</v>
      </c>
      <c r="V714" s="4" t="str">
        <f t="shared" si="2"/>
        <v>Kadri Mert Keskin</v>
      </c>
      <c r="X714" s="5"/>
      <c r="Z714" s="2" t="str">
        <f>IFERROR(VLOOKUP(V714,#REF!, 8, FALSE), "No result")</f>
        <v>No result</v>
      </c>
      <c r="AA714" s="5" t="str">
        <f>IFERROR(VLOOKUP($V714,#REF!, 11, FALSE), "No result")</f>
        <v>No result</v>
      </c>
      <c r="AB714" s="5" t="str">
        <f>IFERROR(VLOOKUP($V714,#REF!, 16, FALSE), "No result")</f>
        <v>No result</v>
      </c>
      <c r="AC714" s="5"/>
      <c r="AD714" s="7" t="str">
        <f t="shared" si="5"/>
        <v/>
      </c>
      <c r="AE714" s="21" t="str">
        <f ca="1">IFERROR(__xludf.DUMMYFUNCTION("IFERROR(FILTER(Certificate!$B:$B, LOWER(Certificate!$A:$A)=LOWER(TRIM($V714)), (Certificate!$D:$D=""H"") + (Certificate!$D:$D=""HTO"")), """")"),"")</f>
        <v/>
      </c>
      <c r="AF714" s="7"/>
      <c r="AG714" s="7" t="str">
        <f t="shared" si="3"/>
        <v/>
      </c>
      <c r="AH714" s="8" t="str">
        <f ca="1">IFERROR(__xludf.DUMMYFUNCTION("IFERROR(FILTER(Certificate!$B:$B, LOWER(Certificate!$A:$A)=LOWER(TRIM($V714)), (Certificate!$D:$D=""TO"") + (Certificate!$D:$D=""HTO"")), """")"),"")</f>
        <v/>
      </c>
      <c r="AI714" s="7"/>
      <c r="AJ714" s="7" t="str">
        <f t="shared" si="4"/>
        <v/>
      </c>
      <c r="AK714" s="8" t="str">
        <f ca="1">IFERROR(__xludf.DUMMYFUNCTION("IFERROR(FILTER(Certificate!$B:$B, Certificate!$A:$A=TRIM($V714), Certificate!$D:$D=""D""), """")"),"")</f>
        <v/>
      </c>
      <c r="AL714" s="2"/>
    </row>
    <row r="715" spans="1:38" ht="13" x14ac:dyDescent="0.15">
      <c r="A715" s="2">
        <v>706</v>
      </c>
      <c r="B715" s="3">
        <v>45493</v>
      </c>
      <c r="D715" s="2" t="s">
        <v>2507</v>
      </c>
      <c r="E715" s="2" t="s">
        <v>771</v>
      </c>
      <c r="F715" s="2" t="s">
        <v>2643</v>
      </c>
      <c r="G715" s="2" t="s">
        <v>2644</v>
      </c>
      <c r="H715" s="2" t="s">
        <v>2645</v>
      </c>
      <c r="I715" s="2" t="s">
        <v>835</v>
      </c>
      <c r="J715" s="2" t="s">
        <v>2646</v>
      </c>
      <c r="K715" s="2" t="s">
        <v>1</v>
      </c>
      <c r="V715" s="4" t="str">
        <f t="shared" si="2"/>
        <v>Osman Goktan Softa</v>
      </c>
      <c r="X715" s="5"/>
      <c r="Z715" s="2" t="str">
        <f>IFERROR(VLOOKUP(V715,#REF!, 8, FALSE), "No result")</f>
        <v>No result</v>
      </c>
      <c r="AA715" s="5" t="str">
        <f>IFERROR(VLOOKUP($V715,#REF!, 11, FALSE), "No result")</f>
        <v>No result</v>
      </c>
      <c r="AB715" s="5" t="str">
        <f>IFERROR(VLOOKUP($V715,#REF!, 16, FALSE), "No result")</f>
        <v>No result</v>
      </c>
      <c r="AC715" s="5"/>
      <c r="AD715" s="7" t="str">
        <f t="shared" si="5"/>
        <v/>
      </c>
      <c r="AE715" s="21" t="str">
        <f ca="1">IFERROR(__xludf.DUMMYFUNCTION("IFERROR(FILTER(Certificate!$B:$B, LOWER(Certificate!$A:$A)=LOWER(TRIM($V715)), (Certificate!$D:$D=""H"") + (Certificate!$D:$D=""HTO"")), """")"),"")</f>
        <v/>
      </c>
      <c r="AF715" s="7"/>
      <c r="AG715" s="7" t="str">
        <f t="shared" si="3"/>
        <v/>
      </c>
      <c r="AH715" s="8" t="str">
        <f ca="1">IFERROR(__xludf.DUMMYFUNCTION("IFERROR(FILTER(Certificate!$B:$B, LOWER(Certificate!$A:$A)=LOWER(TRIM($V715)), (Certificate!$D:$D=""TO"") + (Certificate!$D:$D=""HTO"")), """")"),"")</f>
        <v/>
      </c>
      <c r="AI715" s="7"/>
      <c r="AJ715" s="7" t="str">
        <f t="shared" si="4"/>
        <v/>
      </c>
      <c r="AK715" s="8" t="str">
        <f ca="1">IFERROR(__xludf.DUMMYFUNCTION("IFERROR(FILTER(Certificate!$B:$B, Certificate!$A:$A=TRIM($V715), Certificate!$D:$D=""D""), """")"),"")</f>
        <v/>
      </c>
      <c r="AL715" s="2"/>
    </row>
    <row r="716" spans="1:38" ht="13" x14ac:dyDescent="0.15">
      <c r="A716" s="2">
        <v>707</v>
      </c>
      <c r="B716" s="3">
        <v>45493</v>
      </c>
      <c r="D716" s="2" t="s">
        <v>2507</v>
      </c>
      <c r="E716" s="2" t="s">
        <v>771</v>
      </c>
      <c r="F716" s="2" t="s">
        <v>2647</v>
      </c>
      <c r="G716" s="2" t="s">
        <v>2648</v>
      </c>
      <c r="H716" s="2" t="s">
        <v>2649</v>
      </c>
      <c r="I716" s="2" t="s">
        <v>2087</v>
      </c>
      <c r="J716" s="2" t="s">
        <v>2650</v>
      </c>
      <c r="K716" s="2" t="s">
        <v>2651</v>
      </c>
      <c r="V716" s="4" t="str">
        <f t="shared" si="2"/>
        <v>Muhammad Khurram Babar Manzoor</v>
      </c>
      <c r="X716" s="5"/>
      <c r="Z716" s="2" t="str">
        <f>IFERROR(VLOOKUP(V716,#REF!, 8, FALSE), "No result")</f>
        <v>No result</v>
      </c>
      <c r="AA716" s="5" t="str">
        <f>IFERROR(VLOOKUP($V716,#REF!, 11, FALSE), "No result")</f>
        <v>No result</v>
      </c>
      <c r="AB716" s="5" t="str">
        <f>IFERROR(VLOOKUP($V716,#REF!, 16, FALSE), "No result")</f>
        <v>No result</v>
      </c>
      <c r="AC716" s="5"/>
      <c r="AD716" s="7" t="str">
        <f t="shared" si="5"/>
        <v/>
      </c>
      <c r="AE716" s="21" t="str">
        <f ca="1">IFERROR(__xludf.DUMMYFUNCTION("IFERROR(FILTER(Certificate!$B:$B, LOWER(Certificate!$A:$A)=LOWER(TRIM($V716)), (Certificate!$D:$D=""H"") + (Certificate!$D:$D=""HTO"")), """")"),"")</f>
        <v/>
      </c>
      <c r="AF716" s="7"/>
      <c r="AG716" s="7" t="str">
        <f t="shared" si="3"/>
        <v/>
      </c>
      <c r="AH716" s="8" t="str">
        <f ca="1">IFERROR(__xludf.DUMMYFUNCTION("IFERROR(FILTER(Certificate!$B:$B, LOWER(Certificate!$A:$A)=LOWER(TRIM($V716)), (Certificate!$D:$D=""TO"") + (Certificate!$D:$D=""HTO"")), """")"),"")</f>
        <v/>
      </c>
      <c r="AI716" s="7"/>
      <c r="AJ716" s="7" t="str">
        <f t="shared" si="4"/>
        <v/>
      </c>
      <c r="AK716" s="8" t="str">
        <f ca="1">IFERROR(__xludf.DUMMYFUNCTION("IFERROR(FILTER(Certificate!$B:$B, Certificate!$A:$A=TRIM($V716), Certificate!$D:$D=""D""), """")"),"")</f>
        <v/>
      </c>
      <c r="AL716" s="2"/>
    </row>
    <row r="717" spans="1:38" ht="13" x14ac:dyDescent="0.15">
      <c r="A717" s="2">
        <v>708</v>
      </c>
      <c r="B717" s="3">
        <v>45493</v>
      </c>
      <c r="D717" s="2" t="s">
        <v>2507</v>
      </c>
      <c r="E717" s="2" t="s">
        <v>771</v>
      </c>
      <c r="F717" s="2" t="s">
        <v>2652</v>
      </c>
      <c r="G717" s="2" t="s">
        <v>2653</v>
      </c>
      <c r="H717" s="2" t="s">
        <v>2654</v>
      </c>
      <c r="I717" s="2" t="s">
        <v>1963</v>
      </c>
      <c r="J717" s="2" t="s">
        <v>2650</v>
      </c>
      <c r="K717" s="2" t="s">
        <v>2651</v>
      </c>
      <c r="V717" s="4" t="str">
        <f t="shared" si="2"/>
        <v>Adil Nazir</v>
      </c>
      <c r="X717" s="5"/>
      <c r="Z717" s="2" t="str">
        <f>IFERROR(VLOOKUP(V717,#REF!, 8, FALSE), "No result")</f>
        <v>No result</v>
      </c>
      <c r="AA717" s="5" t="str">
        <f>IFERROR(VLOOKUP($V717,#REF!, 11, FALSE), "No result")</f>
        <v>No result</v>
      </c>
      <c r="AB717" s="5" t="str">
        <f>IFERROR(VLOOKUP($V717,#REF!, 16, FALSE), "No result")</f>
        <v>No result</v>
      </c>
      <c r="AC717" s="5"/>
      <c r="AD717" s="7" t="str">
        <f t="shared" si="5"/>
        <v/>
      </c>
      <c r="AE717" s="21" t="str">
        <f ca="1">IFERROR(__xludf.DUMMYFUNCTION("IFERROR(FILTER(Certificate!$B:$B, LOWER(Certificate!$A:$A)=LOWER(TRIM($V717)), (Certificate!$D:$D=""H"") + (Certificate!$D:$D=""HTO"")), """")"),"")</f>
        <v/>
      </c>
      <c r="AF717" s="7"/>
      <c r="AG717" s="7" t="str">
        <f t="shared" si="3"/>
        <v/>
      </c>
      <c r="AH717" s="8" t="str">
        <f ca="1">IFERROR(__xludf.DUMMYFUNCTION("IFERROR(FILTER(Certificate!$B:$B, LOWER(Certificate!$A:$A)=LOWER(TRIM($V717)), (Certificate!$D:$D=""TO"") + (Certificate!$D:$D=""HTO"")), """")"),"")</f>
        <v/>
      </c>
      <c r="AI717" s="7"/>
      <c r="AJ717" s="7" t="str">
        <f t="shared" si="4"/>
        <v/>
      </c>
      <c r="AK717" s="8" t="str">
        <f ca="1">IFERROR(__xludf.DUMMYFUNCTION("IFERROR(FILTER(Certificate!$B:$B, Certificate!$A:$A=TRIM($V717), Certificate!$D:$D=""D""), """")"),"")</f>
        <v/>
      </c>
      <c r="AL717" s="2"/>
    </row>
    <row r="718" spans="1:38" ht="13" x14ac:dyDescent="0.15">
      <c r="A718" s="2">
        <v>709</v>
      </c>
      <c r="B718" s="3">
        <v>45493</v>
      </c>
      <c r="D718" s="2" t="s">
        <v>2507</v>
      </c>
      <c r="E718" s="2" t="s">
        <v>771</v>
      </c>
      <c r="F718" s="2" t="s">
        <v>2655</v>
      </c>
      <c r="G718" s="2" t="s">
        <v>2656</v>
      </c>
      <c r="H718" s="2" t="s">
        <v>2657</v>
      </c>
      <c r="I718" s="2" t="s">
        <v>2658</v>
      </c>
      <c r="J718" s="2" t="s">
        <v>2659</v>
      </c>
      <c r="K718" s="2" t="s">
        <v>22</v>
      </c>
      <c r="V718" s="4" t="str">
        <f t="shared" si="2"/>
        <v>Andi Dewi Sartika Syamsul</v>
      </c>
      <c r="X718" s="5"/>
      <c r="Z718" s="2" t="str">
        <f>IFERROR(VLOOKUP(V718,#REF!, 8, FALSE), "No result")</f>
        <v>No result</v>
      </c>
      <c r="AA718" s="5" t="str">
        <f>IFERROR(VLOOKUP($V718,#REF!, 11, FALSE), "No result")</f>
        <v>No result</v>
      </c>
      <c r="AB718" s="5" t="str">
        <f>IFERROR(VLOOKUP($V718,#REF!, 16, FALSE), "No result")</f>
        <v>No result</v>
      </c>
      <c r="AC718" s="5"/>
      <c r="AD718" s="7" t="str">
        <f t="shared" si="5"/>
        <v/>
      </c>
      <c r="AE718" s="21" t="str">
        <f ca="1">IFERROR(__xludf.DUMMYFUNCTION("IFERROR(FILTER(Certificate!$B:$B, LOWER(Certificate!$A:$A)=LOWER(TRIM($V718)), (Certificate!$D:$D=""H"") + (Certificate!$D:$D=""HTO"")), """")"),"")</f>
        <v/>
      </c>
      <c r="AF718" s="7"/>
      <c r="AG718" s="7" t="str">
        <f t="shared" si="3"/>
        <v/>
      </c>
      <c r="AH718" s="8" t="str">
        <f ca="1">IFERROR(__xludf.DUMMYFUNCTION("IFERROR(FILTER(Certificate!$B:$B, LOWER(Certificate!$A:$A)=LOWER(TRIM($V718)), (Certificate!$D:$D=""TO"") + (Certificate!$D:$D=""HTO"")), """")"),"")</f>
        <v/>
      </c>
      <c r="AI718" s="7"/>
      <c r="AJ718" s="7" t="str">
        <f t="shared" si="4"/>
        <v/>
      </c>
      <c r="AK718" s="8" t="str">
        <f ca="1">IFERROR(__xludf.DUMMYFUNCTION("IFERROR(FILTER(Certificate!$B:$B, Certificate!$A:$A=TRIM($V718), Certificate!$D:$D=""D""), """")"),"")</f>
        <v/>
      </c>
      <c r="AL718" s="2"/>
    </row>
    <row r="719" spans="1:38" ht="13" x14ac:dyDescent="0.15">
      <c r="A719" s="2">
        <v>710</v>
      </c>
      <c r="B719" s="3">
        <v>45493</v>
      </c>
      <c r="D719" s="2" t="s">
        <v>2507</v>
      </c>
      <c r="E719" s="2" t="s">
        <v>771</v>
      </c>
      <c r="F719" s="2" t="s">
        <v>2660</v>
      </c>
      <c r="G719" s="2" t="s">
        <v>2661</v>
      </c>
      <c r="H719" s="2" t="s">
        <v>2662</v>
      </c>
      <c r="I719" s="2" t="s">
        <v>2663</v>
      </c>
      <c r="J719" s="2" t="s">
        <v>2664</v>
      </c>
      <c r="K719" s="2" t="s">
        <v>2665</v>
      </c>
      <c r="V719" s="4" t="str">
        <f t="shared" si="2"/>
        <v>Vasil Goranski</v>
      </c>
      <c r="X719" s="5"/>
      <c r="Z719" s="2" t="str">
        <f>IFERROR(VLOOKUP(V719,#REF!, 8, FALSE), "No result")</f>
        <v>No result</v>
      </c>
      <c r="AA719" s="5" t="str">
        <f>IFERROR(VLOOKUP($V719,#REF!, 11, FALSE), "No result")</f>
        <v>No result</v>
      </c>
      <c r="AB719" s="5" t="str">
        <f>IFERROR(VLOOKUP($V719,#REF!, 16, FALSE), "No result")</f>
        <v>No result</v>
      </c>
      <c r="AC719" s="5"/>
      <c r="AD719" s="7" t="str">
        <f t="shared" si="5"/>
        <v/>
      </c>
      <c r="AE719" s="21" t="str">
        <f ca="1">IFERROR(__xludf.DUMMYFUNCTION("IFERROR(FILTER(Certificate!$B:$B, LOWER(Certificate!$A:$A)=LOWER(TRIM($V719)), (Certificate!$D:$D=""H"") + (Certificate!$D:$D=""HTO"")), """")"),"")</f>
        <v/>
      </c>
      <c r="AF719" s="7"/>
      <c r="AG719" s="7" t="str">
        <f t="shared" si="3"/>
        <v/>
      </c>
      <c r="AH719" s="8" t="str">
        <f ca="1">IFERROR(__xludf.DUMMYFUNCTION("IFERROR(FILTER(Certificate!$B:$B, LOWER(Certificate!$A:$A)=LOWER(TRIM($V719)), (Certificate!$D:$D=""TO"") + (Certificate!$D:$D=""HTO"")), """")"),"")</f>
        <v/>
      </c>
      <c r="AI719" s="7"/>
      <c r="AJ719" s="7" t="str">
        <f t="shared" si="4"/>
        <v/>
      </c>
      <c r="AK719" s="8" t="str">
        <f ca="1">IFERROR(__xludf.DUMMYFUNCTION("IFERROR(FILTER(Certificate!$B:$B, Certificate!$A:$A=TRIM($V719), Certificate!$D:$D=""D""), """")"),"")</f>
        <v/>
      </c>
      <c r="AL719" s="2"/>
    </row>
    <row r="720" spans="1:38" ht="13" x14ac:dyDescent="0.15">
      <c r="A720" s="2">
        <v>711</v>
      </c>
      <c r="B720" s="3">
        <v>45493</v>
      </c>
      <c r="D720" s="2" t="s">
        <v>2507</v>
      </c>
      <c r="E720" s="2" t="s">
        <v>771</v>
      </c>
      <c r="F720" s="2" t="s">
        <v>2666</v>
      </c>
      <c r="G720" s="2" t="s">
        <v>2667</v>
      </c>
      <c r="H720" s="2" t="s">
        <v>2668</v>
      </c>
      <c r="I720" s="2" t="s">
        <v>2663</v>
      </c>
      <c r="J720" s="2" t="s">
        <v>2664</v>
      </c>
      <c r="K720" s="2" t="s">
        <v>1</v>
      </c>
      <c r="V720" s="4" t="str">
        <f t="shared" si="2"/>
        <v>Sinem Kayabaşı</v>
      </c>
      <c r="X720" s="5"/>
      <c r="Z720" s="2" t="str">
        <f>IFERROR(VLOOKUP(V720,#REF!, 8, FALSE), "No result")</f>
        <v>No result</v>
      </c>
      <c r="AA720" s="5" t="str">
        <f>IFERROR(VLOOKUP($V720,#REF!, 11, FALSE), "No result")</f>
        <v>No result</v>
      </c>
      <c r="AB720" s="5" t="str">
        <f>IFERROR(VLOOKUP($V720,#REF!, 16, FALSE), "No result")</f>
        <v>No result</v>
      </c>
      <c r="AC720" s="5"/>
      <c r="AD720" s="7" t="str">
        <f t="shared" si="5"/>
        <v/>
      </c>
      <c r="AE720" s="21" t="str">
        <f ca="1">IFERROR(__xludf.DUMMYFUNCTION("IFERROR(FILTER(Certificate!$B:$B, LOWER(Certificate!$A:$A)=LOWER(TRIM($V720)), (Certificate!$D:$D=""H"") + (Certificate!$D:$D=""HTO"")), """")"),"")</f>
        <v/>
      </c>
      <c r="AF720" s="7"/>
      <c r="AG720" s="7" t="str">
        <f t="shared" si="3"/>
        <v/>
      </c>
      <c r="AH720" s="8" t="str">
        <f ca="1">IFERROR(__xludf.DUMMYFUNCTION("IFERROR(FILTER(Certificate!$B:$B, LOWER(Certificate!$A:$A)=LOWER(TRIM($V720)), (Certificate!$D:$D=""TO"") + (Certificate!$D:$D=""HTO"")), """")"),"")</f>
        <v/>
      </c>
      <c r="AI720" s="7"/>
      <c r="AJ720" s="7" t="str">
        <f t="shared" si="4"/>
        <v/>
      </c>
      <c r="AK720" s="8" t="str">
        <f ca="1">IFERROR(__xludf.DUMMYFUNCTION("IFERROR(FILTER(Certificate!$B:$B, Certificate!$A:$A=TRIM($V720), Certificate!$D:$D=""D""), """")"),"")</f>
        <v/>
      </c>
      <c r="AL720" s="2"/>
    </row>
    <row r="721" spans="1:38" ht="13" x14ac:dyDescent="0.15">
      <c r="A721" s="2">
        <v>712</v>
      </c>
      <c r="B721" s="3">
        <v>45493</v>
      </c>
      <c r="D721" s="2" t="s">
        <v>2507</v>
      </c>
      <c r="E721" s="2" t="s">
        <v>771</v>
      </c>
      <c r="F721" s="2" t="s">
        <v>2669</v>
      </c>
      <c r="G721" s="2" t="s">
        <v>2670</v>
      </c>
      <c r="H721" s="2" t="s">
        <v>2671</v>
      </c>
      <c r="I721" s="2" t="s">
        <v>2663</v>
      </c>
      <c r="J721" s="2" t="s">
        <v>2664</v>
      </c>
      <c r="K721" s="2" t="s">
        <v>2665</v>
      </c>
      <c r="V721" s="4" t="str">
        <f t="shared" si="2"/>
        <v>Iskra Kochovska</v>
      </c>
      <c r="X721" s="5"/>
      <c r="Z721" s="2" t="str">
        <f>IFERROR(VLOOKUP(V721,#REF!, 8, FALSE), "No result")</f>
        <v>No result</v>
      </c>
      <c r="AA721" s="5" t="str">
        <f>IFERROR(VLOOKUP($V721,#REF!, 11, FALSE), "No result")</f>
        <v>No result</v>
      </c>
      <c r="AB721" s="5" t="str">
        <f>IFERROR(VLOOKUP($V721,#REF!, 16, FALSE), "No result")</f>
        <v>No result</v>
      </c>
      <c r="AC721" s="5"/>
      <c r="AD721" s="7" t="str">
        <f t="shared" si="5"/>
        <v/>
      </c>
      <c r="AE721" s="21" t="str">
        <f ca="1">IFERROR(__xludf.DUMMYFUNCTION("IFERROR(FILTER(Certificate!$B:$B, LOWER(Certificate!$A:$A)=LOWER(TRIM($V721)), (Certificate!$D:$D=""H"") + (Certificate!$D:$D=""HTO"")), """")"),"")</f>
        <v/>
      </c>
      <c r="AF721" s="7"/>
      <c r="AG721" s="7" t="str">
        <f t="shared" si="3"/>
        <v/>
      </c>
      <c r="AH721" s="8" t="str">
        <f ca="1">IFERROR(__xludf.DUMMYFUNCTION("IFERROR(FILTER(Certificate!$B:$B, LOWER(Certificate!$A:$A)=LOWER(TRIM($V721)), (Certificate!$D:$D=""TO"") + (Certificate!$D:$D=""HTO"")), """")"),"")</f>
        <v/>
      </c>
      <c r="AI721" s="7"/>
      <c r="AJ721" s="7" t="str">
        <f t="shared" si="4"/>
        <v/>
      </c>
      <c r="AK721" s="8" t="str">
        <f ca="1">IFERROR(__xludf.DUMMYFUNCTION("IFERROR(FILTER(Certificate!$B:$B, Certificate!$A:$A=TRIM($V721), Certificate!$D:$D=""D""), """")"),"")</f>
        <v/>
      </c>
      <c r="AL721" s="2"/>
    </row>
    <row r="722" spans="1:38" ht="13" x14ac:dyDescent="0.15">
      <c r="A722" s="2">
        <v>713</v>
      </c>
      <c r="B722" s="3">
        <v>45493</v>
      </c>
      <c r="D722" s="2" t="s">
        <v>2507</v>
      </c>
      <c r="E722" s="2" t="s">
        <v>771</v>
      </c>
      <c r="F722" s="2" t="s">
        <v>2672</v>
      </c>
      <c r="G722" s="2" t="s">
        <v>2673</v>
      </c>
      <c r="H722" s="2" t="s">
        <v>2674</v>
      </c>
      <c r="I722" s="2" t="s">
        <v>2675</v>
      </c>
      <c r="J722" s="2" t="s">
        <v>1977</v>
      </c>
      <c r="K722" s="2" t="s">
        <v>1</v>
      </c>
      <c r="V722" s="4" t="str">
        <f t="shared" si="2"/>
        <v>Caner Sayın</v>
      </c>
      <c r="X722" s="5"/>
      <c r="Z722" s="2" t="str">
        <f>IFERROR(VLOOKUP(V722,#REF!, 8, FALSE), "No result")</f>
        <v>No result</v>
      </c>
      <c r="AA722" s="5" t="str">
        <f>IFERROR(VLOOKUP($V722,#REF!, 11, FALSE), "No result")</f>
        <v>No result</v>
      </c>
      <c r="AB722" s="5" t="str">
        <f>IFERROR(VLOOKUP($V722,#REF!, 16, FALSE), "No result")</f>
        <v>No result</v>
      </c>
      <c r="AC722" s="5"/>
      <c r="AD722" s="7" t="str">
        <f t="shared" si="5"/>
        <v/>
      </c>
      <c r="AE722" s="21" t="str">
        <f ca="1">IFERROR(__xludf.DUMMYFUNCTION("IFERROR(FILTER(Certificate!$B:$B, LOWER(Certificate!$A:$A)=LOWER(TRIM($V722)), (Certificate!$D:$D=""H"") + (Certificate!$D:$D=""HTO"")), """")"),"")</f>
        <v/>
      </c>
      <c r="AF722" s="7"/>
      <c r="AG722" s="7" t="str">
        <f t="shared" si="3"/>
        <v/>
      </c>
      <c r="AH722" s="8" t="str">
        <f ca="1">IFERROR(__xludf.DUMMYFUNCTION("IFERROR(FILTER(Certificate!$B:$B, LOWER(Certificate!$A:$A)=LOWER(TRIM($V722)), (Certificate!$D:$D=""TO"") + (Certificate!$D:$D=""HTO"")), """")"),"")</f>
        <v/>
      </c>
      <c r="AI722" s="7"/>
      <c r="AJ722" s="7" t="str">
        <f t="shared" si="4"/>
        <v/>
      </c>
      <c r="AK722" s="8" t="str">
        <f ca="1">IFERROR(__xludf.DUMMYFUNCTION("IFERROR(FILTER(Certificate!$B:$B, Certificate!$A:$A=TRIM($V722), Certificate!$D:$D=""D""), """")"),"")</f>
        <v/>
      </c>
      <c r="AL722" s="2"/>
    </row>
    <row r="723" spans="1:38" ht="13" x14ac:dyDescent="0.15">
      <c r="A723" s="2">
        <v>714</v>
      </c>
      <c r="B723" s="3">
        <v>45493</v>
      </c>
      <c r="D723" s="2" t="s">
        <v>2507</v>
      </c>
      <c r="E723" s="2" t="s">
        <v>771</v>
      </c>
      <c r="F723" s="2" t="s">
        <v>2676</v>
      </c>
      <c r="G723" s="2" t="s">
        <v>2677</v>
      </c>
      <c r="H723" s="2" t="s">
        <v>2678</v>
      </c>
      <c r="I723" s="2" t="s">
        <v>2679</v>
      </c>
      <c r="J723" s="2" t="s">
        <v>1977</v>
      </c>
      <c r="K723" s="2" t="s">
        <v>1</v>
      </c>
      <c r="V723" s="4" t="str">
        <f t="shared" si="2"/>
        <v>Esra Sarı</v>
      </c>
      <c r="X723" s="5"/>
      <c r="Z723" s="2" t="str">
        <f>IFERROR(VLOOKUP(V723,#REF!, 8, FALSE), "No result")</f>
        <v>No result</v>
      </c>
      <c r="AA723" s="5" t="str">
        <f>IFERROR(VLOOKUP($V723,#REF!, 11, FALSE), "No result")</f>
        <v>No result</v>
      </c>
      <c r="AB723" s="5" t="str">
        <f>IFERROR(VLOOKUP($V723,#REF!, 16, FALSE), "No result")</f>
        <v>No result</v>
      </c>
      <c r="AC723" s="5"/>
      <c r="AD723" s="7" t="str">
        <f t="shared" si="5"/>
        <v/>
      </c>
      <c r="AE723" s="21" t="str">
        <f ca="1">IFERROR(__xludf.DUMMYFUNCTION("IFERROR(FILTER(Certificate!$B:$B, LOWER(Certificate!$A:$A)=LOWER(TRIM($V723)), (Certificate!$D:$D=""H"") + (Certificate!$D:$D=""HTO"")), """")"),"")</f>
        <v/>
      </c>
      <c r="AF723" s="7"/>
      <c r="AG723" s="7" t="str">
        <f t="shared" si="3"/>
        <v/>
      </c>
      <c r="AH723" s="8" t="str">
        <f ca="1">IFERROR(__xludf.DUMMYFUNCTION("IFERROR(FILTER(Certificate!$B:$B, LOWER(Certificate!$A:$A)=LOWER(TRIM($V723)), (Certificate!$D:$D=""TO"") + (Certificate!$D:$D=""HTO"")), """")"),"")</f>
        <v/>
      </c>
      <c r="AI723" s="7"/>
      <c r="AJ723" s="7" t="str">
        <f t="shared" si="4"/>
        <v/>
      </c>
      <c r="AK723" s="8" t="str">
        <f ca="1">IFERROR(__xludf.DUMMYFUNCTION("IFERROR(FILTER(Certificate!$B:$B, Certificate!$A:$A=TRIM($V723), Certificate!$D:$D=""D""), """")"),"")</f>
        <v/>
      </c>
      <c r="AL723" s="2"/>
    </row>
    <row r="724" spans="1:38" ht="13" x14ac:dyDescent="0.15">
      <c r="A724" s="2">
        <v>715</v>
      </c>
      <c r="B724" s="3">
        <v>45532</v>
      </c>
      <c r="D724" s="2" t="s">
        <v>2680</v>
      </c>
      <c r="E724" s="2" t="s">
        <v>771</v>
      </c>
      <c r="F724" s="2" t="s">
        <v>2681</v>
      </c>
      <c r="G724" s="2" t="s">
        <v>2682</v>
      </c>
      <c r="H724" s="2" t="s">
        <v>2683</v>
      </c>
      <c r="I724" s="2" t="s">
        <v>2684</v>
      </c>
      <c r="J724" s="2" t="s">
        <v>2685</v>
      </c>
      <c r="K724" s="2" t="s">
        <v>22</v>
      </c>
      <c r="V724" s="4" t="str">
        <f t="shared" si="2"/>
        <v>Weni Yuliarti Widjajanto</v>
      </c>
      <c r="X724" s="5"/>
      <c r="Z724" s="2" t="str">
        <f>IFERROR(VLOOKUP(V724,#REF!, 8, FALSE), "No result")</f>
        <v>No result</v>
      </c>
      <c r="AA724" s="5" t="str">
        <f>IFERROR(VLOOKUP($V724,#REF!, 11, FALSE), "No result")</f>
        <v>No result</v>
      </c>
      <c r="AB724" s="5" t="str">
        <f>IFERROR(VLOOKUP($V724,#REF!, 16, FALSE), "No result")</f>
        <v>No result</v>
      </c>
      <c r="AC724" s="5"/>
      <c r="AD724" s="7" t="str">
        <f t="shared" si="5"/>
        <v/>
      </c>
      <c r="AE724" s="21" t="str">
        <f ca="1">IFERROR(__xludf.DUMMYFUNCTION("IFERROR(FILTER(Certificate!$B:$B, LOWER(Certificate!$A:$A)=LOWER(TRIM($V724)), (Certificate!$D:$D=""H"") + (Certificate!$D:$D=""HTO"")), """")"),"")</f>
        <v/>
      </c>
      <c r="AF724" s="7"/>
      <c r="AG724" s="7" t="str">
        <f t="shared" si="3"/>
        <v/>
      </c>
      <c r="AH724" s="8" t="str">
        <f ca="1">IFERROR(__xludf.DUMMYFUNCTION("IFERROR(FILTER(Certificate!$B:$B, LOWER(Certificate!$A:$A)=LOWER(TRIM($V724)), (Certificate!$D:$D=""TO"") + (Certificate!$D:$D=""HTO"")), """")"),"")</f>
        <v/>
      </c>
      <c r="AI724" s="7"/>
      <c r="AJ724" s="7" t="str">
        <f t="shared" si="4"/>
        <v/>
      </c>
      <c r="AK724" s="8" t="str">
        <f ca="1">IFERROR(__xludf.DUMMYFUNCTION("IFERROR(FILTER(Certificate!$B:$B, Certificate!$A:$A=TRIM($V724), Certificate!$D:$D=""D""), """")"),"")</f>
        <v/>
      </c>
      <c r="AL724" s="2"/>
    </row>
    <row r="725" spans="1:38" ht="13" x14ac:dyDescent="0.15">
      <c r="A725" s="2">
        <v>716</v>
      </c>
      <c r="B725" s="3">
        <v>45532</v>
      </c>
      <c r="D725" s="2" t="s">
        <v>2680</v>
      </c>
      <c r="E725" s="2" t="s">
        <v>771</v>
      </c>
      <c r="F725" s="2" t="s">
        <v>2686</v>
      </c>
      <c r="G725" s="2" t="s">
        <v>2687</v>
      </c>
      <c r="H725" s="2" t="s">
        <v>2688</v>
      </c>
      <c r="I725" s="2" t="s">
        <v>2689</v>
      </c>
      <c r="J725" s="2" t="s">
        <v>2690</v>
      </c>
      <c r="K725" s="2" t="s">
        <v>22</v>
      </c>
      <c r="V725" s="4" t="str">
        <f t="shared" si="2"/>
        <v>Tara Hammond</v>
      </c>
      <c r="X725" s="5"/>
      <c r="Z725" s="2" t="str">
        <f>IFERROR(VLOOKUP(V725,#REF!, 8, FALSE), "No result")</f>
        <v>No result</v>
      </c>
      <c r="AA725" s="5" t="str">
        <f>IFERROR(VLOOKUP($V725,#REF!, 11, FALSE), "No result")</f>
        <v>No result</v>
      </c>
      <c r="AB725" s="5" t="str">
        <f>IFERROR(VLOOKUP($V725,#REF!, 16, FALSE), "No result")</f>
        <v>No result</v>
      </c>
      <c r="AC725" s="5"/>
      <c r="AD725" s="7" t="str">
        <f t="shared" si="5"/>
        <v/>
      </c>
      <c r="AE725" s="21" t="str">
        <f ca="1">IFERROR(__xludf.DUMMYFUNCTION("IFERROR(FILTER(Certificate!$B:$B, LOWER(Certificate!$A:$A)=LOWER(TRIM($V725)), (Certificate!$D:$D=""H"") + (Certificate!$D:$D=""HTO"")), """")"),"")</f>
        <v/>
      </c>
      <c r="AF725" s="7"/>
      <c r="AG725" s="7" t="str">
        <f t="shared" si="3"/>
        <v/>
      </c>
      <c r="AH725" s="8" t="str">
        <f ca="1">IFERROR(__xludf.DUMMYFUNCTION("IFERROR(FILTER(Certificate!$B:$B, LOWER(Certificate!$A:$A)=LOWER(TRIM($V725)), (Certificate!$D:$D=""TO"") + (Certificate!$D:$D=""HTO"")), """")"),"")</f>
        <v/>
      </c>
      <c r="AI725" s="7"/>
      <c r="AJ725" s="7" t="str">
        <f t="shared" si="4"/>
        <v/>
      </c>
      <c r="AK725" s="8" t="str">
        <f ca="1">IFERROR(__xludf.DUMMYFUNCTION("IFERROR(FILTER(Certificate!$B:$B, Certificate!$A:$A=TRIM($V725), Certificate!$D:$D=""D""), """")"),"")</f>
        <v/>
      </c>
      <c r="AL725" s="2"/>
    </row>
    <row r="726" spans="1:38" ht="13" x14ac:dyDescent="0.15">
      <c r="A726" s="2">
        <v>717</v>
      </c>
      <c r="B726" s="3">
        <v>45532</v>
      </c>
      <c r="D726" s="2" t="s">
        <v>2680</v>
      </c>
      <c r="E726" s="2" t="s">
        <v>771</v>
      </c>
      <c r="F726" s="2" t="s">
        <v>2691</v>
      </c>
      <c r="G726" s="2" t="s">
        <v>1375</v>
      </c>
      <c r="H726" s="2" t="s">
        <v>2692</v>
      </c>
      <c r="I726" s="2" t="s">
        <v>835</v>
      </c>
      <c r="J726" s="2" t="s">
        <v>2685</v>
      </c>
      <c r="K726" s="2" t="s">
        <v>22</v>
      </c>
      <c r="V726" s="4" t="str">
        <f t="shared" si="2"/>
        <v>Nurdiansyah Yusuf</v>
      </c>
      <c r="Z726" s="2" t="str">
        <f>IFERROR(VLOOKUP(V726,#REF!, 8, FALSE), "No result")</f>
        <v>No result</v>
      </c>
      <c r="AA726" s="5" t="str">
        <f>IFERROR(VLOOKUP($V726,#REF!, 11, FALSE), "No result")</f>
        <v>No result</v>
      </c>
      <c r="AB726" s="5" t="str">
        <f>IFERROR(VLOOKUP($V726,#REF!, 16, FALSE), "No result")</f>
        <v>No result</v>
      </c>
      <c r="AC726" s="5"/>
      <c r="AD726" s="7" t="str">
        <f t="shared" si="5"/>
        <v/>
      </c>
      <c r="AE726" s="21" t="str">
        <f ca="1">IFERROR(__xludf.DUMMYFUNCTION("IFERROR(FILTER(Certificate!$B:$B, LOWER(Certificate!$A:$A)=LOWER(TRIM($V726)), (Certificate!$D:$D=""H"") + (Certificate!$D:$D=""HTO"")), """")"),"")</f>
        <v/>
      </c>
      <c r="AF726" s="7"/>
      <c r="AG726" s="7" t="str">
        <f t="shared" si="3"/>
        <v/>
      </c>
      <c r="AH726" s="8" t="str">
        <f ca="1">IFERROR(__xludf.DUMMYFUNCTION("IFERROR(FILTER(Certificate!$B:$B, LOWER(Certificate!$A:$A)=LOWER(TRIM($V726)), (Certificate!$D:$D=""TO"") + (Certificate!$D:$D=""HTO"")), """")"),"")</f>
        <v/>
      </c>
      <c r="AI726" s="7"/>
      <c r="AJ726" s="7" t="str">
        <f t="shared" si="4"/>
        <v/>
      </c>
      <c r="AK726" s="8" t="str">
        <f ca="1">IFERROR(__xludf.DUMMYFUNCTION("IFERROR(FILTER(Certificate!$B:$B, Certificate!$A:$A=TRIM($V726), Certificate!$D:$D=""D""), """")"),"")</f>
        <v/>
      </c>
      <c r="AL726" s="2"/>
    </row>
    <row r="727" spans="1:38" ht="13" x14ac:dyDescent="0.15">
      <c r="A727" s="2">
        <v>718</v>
      </c>
      <c r="B727" s="3">
        <v>45532</v>
      </c>
      <c r="D727" s="2" t="s">
        <v>2680</v>
      </c>
      <c r="E727" s="2" t="s">
        <v>771</v>
      </c>
      <c r="F727" s="2" t="s">
        <v>2693</v>
      </c>
      <c r="G727" s="2" t="s">
        <v>2694</v>
      </c>
      <c r="H727" s="2" t="s">
        <v>2695</v>
      </c>
      <c r="I727" s="2" t="s">
        <v>2696</v>
      </c>
      <c r="J727" s="2" t="s">
        <v>2697</v>
      </c>
      <c r="K727" s="2" t="s">
        <v>14</v>
      </c>
      <c r="V727" s="4" t="str">
        <f t="shared" si="2"/>
        <v>NIPATPONG CHUANCHUEN</v>
      </c>
      <c r="X727" s="5"/>
      <c r="Z727" s="2" t="str">
        <f>IFERROR(VLOOKUP(V727,#REF!, 8, FALSE), "No result")</f>
        <v>No result</v>
      </c>
      <c r="AA727" s="5" t="str">
        <f>IFERROR(VLOOKUP($V727,#REF!, 11, FALSE), "No result")</f>
        <v>No result</v>
      </c>
      <c r="AB727" s="5" t="str">
        <f>IFERROR(VLOOKUP($V727,#REF!, 16, FALSE), "No result")</f>
        <v>No result</v>
      </c>
      <c r="AC727" s="5"/>
      <c r="AD727" s="7" t="str">
        <f t="shared" si="5"/>
        <v/>
      </c>
      <c r="AE727" s="21" t="str">
        <f ca="1">IFERROR(__xludf.DUMMYFUNCTION("IFERROR(FILTER(Certificate!$B:$B, LOWER(Certificate!$A:$A)=LOWER(TRIM($V727)), (Certificate!$D:$D=""H"") + (Certificate!$D:$D=""HTO"")), """")"),"")</f>
        <v/>
      </c>
      <c r="AF727" s="7"/>
      <c r="AG727" s="7" t="str">
        <f t="shared" si="3"/>
        <v/>
      </c>
      <c r="AH727" s="8" t="str">
        <f ca="1">IFERROR(__xludf.DUMMYFUNCTION("IFERROR(FILTER(Certificate!$B:$B, LOWER(Certificate!$A:$A)=LOWER(TRIM($V727)), (Certificate!$D:$D=""TO"") + (Certificate!$D:$D=""HTO"")), """")"),"")</f>
        <v/>
      </c>
      <c r="AI727" s="7"/>
      <c r="AJ727" s="7" t="str">
        <f t="shared" si="4"/>
        <v/>
      </c>
      <c r="AK727" s="8" t="str">
        <f ca="1">IFERROR(__xludf.DUMMYFUNCTION("IFERROR(FILTER(Certificate!$B:$B, Certificate!$A:$A=TRIM($V727), Certificate!$D:$D=""D""), """")"),"")</f>
        <v/>
      </c>
      <c r="AL727" s="2"/>
    </row>
    <row r="728" spans="1:38" ht="13" x14ac:dyDescent="0.15">
      <c r="A728" s="2">
        <v>719</v>
      </c>
      <c r="B728" s="3">
        <v>45532</v>
      </c>
      <c r="D728" s="2" t="s">
        <v>2680</v>
      </c>
      <c r="E728" s="2" t="s">
        <v>771</v>
      </c>
      <c r="F728" s="2" t="s">
        <v>2698</v>
      </c>
      <c r="G728" s="2" t="s">
        <v>2699</v>
      </c>
      <c r="H728" s="2" t="s">
        <v>2700</v>
      </c>
      <c r="I728" s="2" t="s">
        <v>2701</v>
      </c>
      <c r="J728" s="2" t="s">
        <v>2702</v>
      </c>
      <c r="K728" s="2" t="s">
        <v>22</v>
      </c>
      <c r="V728" s="4" t="str">
        <f t="shared" si="2"/>
        <v>Arifin Sory Tua</v>
      </c>
      <c r="X728" s="5"/>
      <c r="Z728" s="2" t="str">
        <f>IFERROR(VLOOKUP(V728,#REF!, 8, FALSE), "No result")</f>
        <v>No result</v>
      </c>
      <c r="AA728" s="5" t="str">
        <f>IFERROR(VLOOKUP($V728,#REF!, 11, FALSE), "No result")</f>
        <v>No result</v>
      </c>
      <c r="AB728" s="5" t="str">
        <f>IFERROR(VLOOKUP($V728,#REF!, 16, FALSE), "No result")</f>
        <v>No result</v>
      </c>
      <c r="AC728" s="5"/>
      <c r="AD728" s="7" t="str">
        <f t="shared" si="5"/>
        <v/>
      </c>
      <c r="AE728" s="21" t="str">
        <f ca="1">IFERROR(__xludf.DUMMYFUNCTION("IFERROR(FILTER(Certificate!$B:$B, LOWER(Certificate!$A:$A)=LOWER(TRIM($V728)), (Certificate!$D:$D=""H"") + (Certificate!$D:$D=""HTO"")), """")"),"")</f>
        <v/>
      </c>
      <c r="AF728" s="7"/>
      <c r="AG728" s="7" t="str">
        <f t="shared" si="3"/>
        <v/>
      </c>
      <c r="AH728" s="8" t="str">
        <f ca="1">IFERROR(__xludf.DUMMYFUNCTION("IFERROR(FILTER(Certificate!$B:$B, LOWER(Certificate!$A:$A)=LOWER(TRIM($V728)), (Certificate!$D:$D=""TO"") + (Certificate!$D:$D=""HTO"")), """")"),"")</f>
        <v/>
      </c>
      <c r="AI728" s="7"/>
      <c r="AJ728" s="7" t="str">
        <f t="shared" si="4"/>
        <v/>
      </c>
      <c r="AK728" s="8" t="str">
        <f ca="1">IFERROR(__xludf.DUMMYFUNCTION("IFERROR(FILTER(Certificate!$B:$B, Certificate!$A:$A=TRIM($V728), Certificate!$D:$D=""D""), """")"),"")</f>
        <v/>
      </c>
      <c r="AL728" s="2"/>
    </row>
    <row r="729" spans="1:38" ht="13" x14ac:dyDescent="0.15">
      <c r="A729" s="2">
        <v>721</v>
      </c>
      <c r="B729" s="3">
        <v>45532</v>
      </c>
      <c r="D729" s="2" t="s">
        <v>2680</v>
      </c>
      <c r="E729" s="2" t="s">
        <v>771</v>
      </c>
      <c r="F729" s="2" t="s">
        <v>2703</v>
      </c>
      <c r="G729" s="2" t="s">
        <v>2704</v>
      </c>
      <c r="H729" s="2" t="s">
        <v>2705</v>
      </c>
      <c r="I729" s="2" t="s">
        <v>2706</v>
      </c>
      <c r="J729" s="2" t="s">
        <v>2707</v>
      </c>
      <c r="K729" s="2" t="s">
        <v>22</v>
      </c>
      <c r="V729" s="4" t="str">
        <f t="shared" si="2"/>
        <v>Annisa Dwi Febrianty</v>
      </c>
      <c r="X729" s="5"/>
      <c r="Z729" s="2" t="str">
        <f>IFERROR(VLOOKUP(V729,#REF!, 8, FALSE), "No result")</f>
        <v>No result</v>
      </c>
      <c r="AA729" s="5" t="str">
        <f>IFERROR(VLOOKUP($V729,#REF!, 11, FALSE), "No result")</f>
        <v>No result</v>
      </c>
      <c r="AB729" s="5" t="str">
        <f>IFERROR(VLOOKUP($V729,#REF!, 16, FALSE), "No result")</f>
        <v>No result</v>
      </c>
      <c r="AC729" s="5"/>
      <c r="AD729" s="7" t="str">
        <f t="shared" si="5"/>
        <v/>
      </c>
      <c r="AE729" s="21" t="str">
        <f ca="1">IFERROR(__xludf.DUMMYFUNCTION("IFERROR(FILTER(Certificate!$B:$B, LOWER(Certificate!$A:$A)=LOWER(TRIM($V729)), (Certificate!$D:$D=""H"") + (Certificate!$D:$D=""HTO"")), """")"),"")</f>
        <v/>
      </c>
      <c r="AF729" s="7"/>
      <c r="AG729" s="7" t="str">
        <f t="shared" si="3"/>
        <v/>
      </c>
      <c r="AH729" s="8" t="str">
        <f ca="1">IFERROR(__xludf.DUMMYFUNCTION("IFERROR(FILTER(Certificate!$B:$B, LOWER(Certificate!$A:$A)=LOWER(TRIM($V729)), (Certificate!$D:$D=""TO"") + (Certificate!$D:$D=""HTO"")), """")"),"")</f>
        <v/>
      </c>
      <c r="AI729" s="7"/>
      <c r="AJ729" s="7" t="str">
        <f t="shared" si="4"/>
        <v/>
      </c>
      <c r="AK729" s="8" t="str">
        <f ca="1">IFERROR(__xludf.DUMMYFUNCTION("IFERROR(FILTER(Certificate!$B:$B, Certificate!$A:$A=TRIM($V729), Certificate!$D:$D=""D""), """")"),"")</f>
        <v/>
      </c>
      <c r="AL729" s="2"/>
    </row>
    <row r="730" spans="1:38" ht="13" x14ac:dyDescent="0.15">
      <c r="A730" s="2">
        <v>722</v>
      </c>
      <c r="B730" s="3">
        <v>45532</v>
      </c>
      <c r="D730" s="2" t="s">
        <v>2680</v>
      </c>
      <c r="E730" s="2" t="s">
        <v>771</v>
      </c>
      <c r="F730" s="2" t="s">
        <v>2708</v>
      </c>
      <c r="G730" s="2" t="s">
        <v>2709</v>
      </c>
      <c r="H730" s="2" t="s">
        <v>2710</v>
      </c>
      <c r="I730" s="2" t="s">
        <v>2711</v>
      </c>
      <c r="J730" s="2" t="s">
        <v>2712</v>
      </c>
      <c r="K730" s="2" t="s">
        <v>22</v>
      </c>
      <c r="V730" s="4" t="str">
        <f t="shared" si="2"/>
        <v>Elizabeth Simanjuntak</v>
      </c>
      <c r="X730" s="5"/>
      <c r="Z730" s="2" t="str">
        <f>IFERROR(VLOOKUP(V730,#REF!, 8, FALSE), "No result")</f>
        <v>No result</v>
      </c>
      <c r="AA730" s="5" t="str">
        <f>IFERROR(VLOOKUP($V730,#REF!, 11, FALSE), "No result")</f>
        <v>No result</v>
      </c>
      <c r="AB730" s="5" t="str">
        <f>IFERROR(VLOOKUP($V730,#REF!, 16, FALSE), "No result")</f>
        <v>No result</v>
      </c>
      <c r="AC730" s="5"/>
      <c r="AD730" s="7" t="str">
        <f t="shared" si="5"/>
        <v/>
      </c>
      <c r="AE730" s="21" t="str">
        <f ca="1">IFERROR(__xludf.DUMMYFUNCTION("IFERROR(FILTER(Certificate!$B:$B, LOWER(Certificate!$A:$A)=LOWER(TRIM($V730)), (Certificate!$D:$D=""H"") + (Certificate!$D:$D=""HTO"")), """")"),"")</f>
        <v/>
      </c>
      <c r="AF730" s="7"/>
      <c r="AG730" s="7" t="str">
        <f t="shared" si="3"/>
        <v/>
      </c>
      <c r="AH730" s="8" t="str">
        <f ca="1">IFERROR(__xludf.DUMMYFUNCTION("IFERROR(FILTER(Certificate!$B:$B, LOWER(Certificate!$A:$A)=LOWER(TRIM($V730)), (Certificate!$D:$D=""TO"") + (Certificate!$D:$D=""HTO"")), """")"),"")</f>
        <v/>
      </c>
      <c r="AI730" s="7"/>
      <c r="AJ730" s="7" t="str">
        <f t="shared" si="4"/>
        <v/>
      </c>
      <c r="AK730" s="8" t="str">
        <f ca="1">IFERROR(__xludf.DUMMYFUNCTION("IFERROR(FILTER(Certificate!$B:$B, Certificate!$A:$A=TRIM($V730), Certificate!$D:$D=""D""), """")"),"")</f>
        <v/>
      </c>
      <c r="AL730" s="2"/>
    </row>
    <row r="731" spans="1:38" ht="13" x14ac:dyDescent="0.15">
      <c r="A731" s="2">
        <v>723</v>
      </c>
      <c r="B731" s="3">
        <v>45555</v>
      </c>
      <c r="D731" s="2" t="s">
        <v>2713</v>
      </c>
      <c r="E731" s="2" t="s">
        <v>771</v>
      </c>
      <c r="V731" s="4" t="str">
        <f t="shared" si="2"/>
        <v xml:space="preserve"> </v>
      </c>
      <c r="Z731" s="2" t="str">
        <f>IFERROR(VLOOKUP(V731,#REF!, 8, FALSE), "No result")</f>
        <v>No result</v>
      </c>
      <c r="AA731" s="5" t="str">
        <f>IFERROR(VLOOKUP($V731,#REF!, 11, FALSE), "No result")</f>
        <v>No result</v>
      </c>
      <c r="AB731" s="5" t="str">
        <f>IFERROR(VLOOKUP($V731,#REF!, 16, FALSE), "No result")</f>
        <v>No result</v>
      </c>
      <c r="AC731" s="5"/>
      <c r="AD731" s="7" t="str">
        <f t="shared" si="5"/>
        <v/>
      </c>
      <c r="AE731" s="21" t="str">
        <f ca="1">IFERROR(__xludf.DUMMYFUNCTION("IFERROR(FILTER(Certificate!$B:$B, LOWER(Certificate!$A:$A)=LOWER(TRIM($V731)), (Certificate!$D:$D=""H"") + (Certificate!$D:$D=""HTO"")), """")"),"")</f>
        <v/>
      </c>
      <c r="AF731" s="7"/>
      <c r="AG731" s="7" t="str">
        <f t="shared" si="3"/>
        <v/>
      </c>
      <c r="AH731" s="8" t="str">
        <f ca="1">IFERROR(__xludf.DUMMYFUNCTION("IFERROR(FILTER(Certificate!$B:$B, LOWER(Certificate!$A:$A)=LOWER(TRIM($V731)), (Certificate!$D:$D=""TO"") + (Certificate!$D:$D=""HTO"")), """")"),"")</f>
        <v/>
      </c>
      <c r="AI731" s="7"/>
      <c r="AJ731" s="7" t="str">
        <f t="shared" si="4"/>
        <v/>
      </c>
      <c r="AK731" s="8" t="str">
        <f ca="1">IFERROR(__xludf.DUMMYFUNCTION("IFERROR(FILTER(Certificate!$B:$B, Certificate!$A:$A=TRIM($V731), Certificate!$D:$D=""D""), """")"),"")</f>
        <v/>
      </c>
      <c r="AL731" s="2"/>
    </row>
    <row r="732" spans="1:38" ht="13" x14ac:dyDescent="0.15">
      <c r="A732" s="2">
        <v>723</v>
      </c>
      <c r="B732" s="3">
        <v>45555</v>
      </c>
      <c r="D732" s="2" t="s">
        <v>2713</v>
      </c>
      <c r="E732" s="2" t="s">
        <v>771</v>
      </c>
      <c r="V732" s="4" t="str">
        <f t="shared" si="2"/>
        <v xml:space="preserve"> </v>
      </c>
      <c r="Z732" s="2" t="str">
        <f>IFERROR(VLOOKUP(V732,#REF!, 8, FALSE), "No result")</f>
        <v>No result</v>
      </c>
      <c r="AA732" s="5" t="str">
        <f>IFERROR(VLOOKUP($V732,#REF!, 11, FALSE), "No result")</f>
        <v>No result</v>
      </c>
      <c r="AB732" s="5" t="str">
        <f>IFERROR(VLOOKUP($V732,#REF!, 16, FALSE), "No result")</f>
        <v>No result</v>
      </c>
      <c r="AC732" s="5"/>
      <c r="AD732" s="7" t="str">
        <f t="shared" si="5"/>
        <v/>
      </c>
      <c r="AE732" s="21" t="str">
        <f ca="1">IFERROR(__xludf.DUMMYFUNCTION("IFERROR(FILTER(Certificate!$B:$B, LOWER(Certificate!$A:$A)=LOWER(TRIM($V732)), (Certificate!$D:$D=""H"") + (Certificate!$D:$D=""HTO"")), """")"),"")</f>
        <v/>
      </c>
      <c r="AF732" s="7"/>
      <c r="AG732" s="7" t="str">
        <f t="shared" si="3"/>
        <v/>
      </c>
      <c r="AH732" s="8" t="str">
        <f ca="1">IFERROR(__xludf.DUMMYFUNCTION("IFERROR(FILTER(Certificate!$B:$B, LOWER(Certificate!$A:$A)=LOWER(TRIM($V732)), (Certificate!$D:$D=""TO"") + (Certificate!$D:$D=""HTO"")), """")"),"")</f>
        <v/>
      </c>
      <c r="AI732" s="7"/>
      <c r="AJ732" s="7" t="str">
        <f t="shared" si="4"/>
        <v/>
      </c>
      <c r="AK732" s="8" t="str">
        <f ca="1">IFERROR(__xludf.DUMMYFUNCTION("IFERROR(FILTER(Certificate!$B:$B, Certificate!$A:$A=TRIM($V732), Certificate!$D:$D=""D""), """")"),"")</f>
        <v/>
      </c>
      <c r="AL732" s="2"/>
    </row>
    <row r="733" spans="1:38" ht="13" x14ac:dyDescent="0.15">
      <c r="A733" s="2">
        <v>723</v>
      </c>
      <c r="B733" s="3">
        <v>45555</v>
      </c>
      <c r="D733" s="2" t="s">
        <v>2713</v>
      </c>
      <c r="E733" s="2" t="s">
        <v>771</v>
      </c>
      <c r="V733" s="4" t="str">
        <f t="shared" si="2"/>
        <v xml:space="preserve"> </v>
      </c>
      <c r="Z733" s="2" t="str">
        <f>IFERROR(VLOOKUP(V733,#REF!, 8, FALSE), "No result")</f>
        <v>No result</v>
      </c>
      <c r="AA733" s="5" t="str">
        <f>IFERROR(VLOOKUP($V733,#REF!, 11, FALSE), "No result")</f>
        <v>No result</v>
      </c>
      <c r="AB733" s="5" t="str">
        <f>IFERROR(VLOOKUP($V733,#REF!, 16, FALSE), "No result")</f>
        <v>No result</v>
      </c>
      <c r="AC733" s="5"/>
      <c r="AD733" s="7" t="str">
        <f t="shared" si="5"/>
        <v/>
      </c>
      <c r="AE733" s="21" t="str">
        <f ca="1">IFERROR(__xludf.DUMMYFUNCTION("IFERROR(FILTER(Certificate!$B:$B, LOWER(Certificate!$A:$A)=LOWER(TRIM($V733)), (Certificate!$D:$D=""H"") + (Certificate!$D:$D=""HTO"")), """")"),"")</f>
        <v/>
      </c>
      <c r="AF733" s="7"/>
      <c r="AG733" s="7" t="str">
        <f t="shared" si="3"/>
        <v/>
      </c>
      <c r="AH733" s="8" t="str">
        <f ca="1">IFERROR(__xludf.DUMMYFUNCTION("IFERROR(FILTER(Certificate!$B:$B, LOWER(Certificate!$A:$A)=LOWER(TRIM($V733)), (Certificate!$D:$D=""TO"") + (Certificate!$D:$D=""HTO"")), """")"),"")</f>
        <v/>
      </c>
      <c r="AI733" s="7"/>
      <c r="AJ733" s="7" t="str">
        <f t="shared" si="4"/>
        <v/>
      </c>
      <c r="AK733" s="8" t="str">
        <f ca="1">IFERROR(__xludf.DUMMYFUNCTION("IFERROR(FILTER(Certificate!$B:$B, Certificate!$A:$A=TRIM($V733), Certificate!$D:$D=""D""), """")"),"")</f>
        <v/>
      </c>
      <c r="AL733" s="2"/>
    </row>
    <row r="734" spans="1:38" ht="13" x14ac:dyDescent="0.15">
      <c r="A734" s="2">
        <v>723</v>
      </c>
      <c r="B734" s="3">
        <v>45555</v>
      </c>
      <c r="D734" s="2" t="s">
        <v>2713</v>
      </c>
      <c r="E734" s="2" t="s">
        <v>771</v>
      </c>
      <c r="V734" s="4" t="str">
        <f t="shared" si="2"/>
        <v xml:space="preserve"> </v>
      </c>
      <c r="Z734" s="2" t="str">
        <f>IFERROR(VLOOKUP(V734,#REF!, 8, FALSE), "No result")</f>
        <v>No result</v>
      </c>
      <c r="AA734" s="5" t="str">
        <f>IFERROR(VLOOKUP($V734,#REF!, 11, FALSE), "No result")</f>
        <v>No result</v>
      </c>
      <c r="AB734" s="5" t="str">
        <f>IFERROR(VLOOKUP($V734,#REF!, 16, FALSE), "No result")</f>
        <v>No result</v>
      </c>
      <c r="AC734" s="5"/>
      <c r="AD734" s="7" t="str">
        <f t="shared" si="5"/>
        <v/>
      </c>
      <c r="AE734" s="21" t="str">
        <f ca="1">IFERROR(__xludf.DUMMYFUNCTION("IFERROR(FILTER(Certificate!$B:$B, LOWER(Certificate!$A:$A)=LOWER(TRIM($V734)), (Certificate!$D:$D=""H"") + (Certificate!$D:$D=""HTO"")), """")"),"")</f>
        <v/>
      </c>
      <c r="AF734" s="7"/>
      <c r="AG734" s="7" t="str">
        <f t="shared" si="3"/>
        <v/>
      </c>
      <c r="AH734" s="8" t="str">
        <f ca="1">IFERROR(__xludf.DUMMYFUNCTION("IFERROR(FILTER(Certificate!$B:$B, LOWER(Certificate!$A:$A)=LOWER(TRIM($V734)), (Certificate!$D:$D=""TO"") + (Certificate!$D:$D=""HTO"")), """")"),"")</f>
        <v/>
      </c>
      <c r="AI734" s="7"/>
      <c r="AJ734" s="7" t="str">
        <f t="shared" si="4"/>
        <v/>
      </c>
      <c r="AK734" s="8" t="str">
        <f ca="1">IFERROR(__xludf.DUMMYFUNCTION("IFERROR(FILTER(Certificate!$B:$B, Certificate!$A:$A=TRIM($V734), Certificate!$D:$D=""D""), """")"),"")</f>
        <v/>
      </c>
      <c r="AL734" s="2"/>
    </row>
    <row r="735" spans="1:38" ht="13" x14ac:dyDescent="0.15">
      <c r="A735" s="2">
        <v>723</v>
      </c>
      <c r="B735" s="3">
        <v>45555</v>
      </c>
      <c r="D735" s="2" t="s">
        <v>2713</v>
      </c>
      <c r="E735" s="2" t="s">
        <v>771</v>
      </c>
      <c r="V735" s="4" t="str">
        <f t="shared" si="2"/>
        <v xml:space="preserve"> </v>
      </c>
      <c r="Z735" s="2" t="str">
        <f>IFERROR(VLOOKUP(V735,#REF!, 8, FALSE), "No result")</f>
        <v>No result</v>
      </c>
      <c r="AA735" s="5" t="str">
        <f>IFERROR(VLOOKUP($V735,#REF!, 11, FALSE), "No result")</f>
        <v>No result</v>
      </c>
      <c r="AB735" s="5" t="str">
        <f>IFERROR(VLOOKUP($V735,#REF!, 16, FALSE), "No result")</f>
        <v>No result</v>
      </c>
      <c r="AC735" s="5"/>
      <c r="AD735" s="7" t="str">
        <f t="shared" si="5"/>
        <v/>
      </c>
      <c r="AE735" s="21" t="str">
        <f ca="1">IFERROR(__xludf.DUMMYFUNCTION("IFERROR(FILTER(Certificate!$B:$B, LOWER(Certificate!$A:$A)=LOWER(TRIM($V735)), (Certificate!$D:$D=""H"") + (Certificate!$D:$D=""HTO"")), """")"),"")</f>
        <v/>
      </c>
      <c r="AF735" s="7"/>
      <c r="AG735" s="7" t="str">
        <f t="shared" si="3"/>
        <v/>
      </c>
      <c r="AH735" s="8" t="str">
        <f ca="1">IFERROR(__xludf.DUMMYFUNCTION("IFERROR(FILTER(Certificate!$B:$B, LOWER(Certificate!$A:$A)=LOWER(TRIM($V735)), (Certificate!$D:$D=""TO"") + (Certificate!$D:$D=""HTO"")), """")"),"")</f>
        <v/>
      </c>
      <c r="AI735" s="7"/>
      <c r="AJ735" s="7" t="str">
        <f t="shared" si="4"/>
        <v/>
      </c>
      <c r="AK735" s="8" t="str">
        <f ca="1">IFERROR(__xludf.DUMMYFUNCTION("IFERROR(FILTER(Certificate!$B:$B, Certificate!$A:$A=TRIM($V735), Certificate!$D:$D=""D""), """")"),"")</f>
        <v/>
      </c>
      <c r="AL735" s="2"/>
    </row>
    <row r="736" spans="1:38" ht="13" x14ac:dyDescent="0.15">
      <c r="A736" s="2">
        <v>723</v>
      </c>
      <c r="B736" s="3">
        <v>45555</v>
      </c>
      <c r="D736" s="2" t="s">
        <v>2713</v>
      </c>
      <c r="E736" s="2" t="s">
        <v>771</v>
      </c>
      <c r="V736" s="4" t="str">
        <f t="shared" si="2"/>
        <v xml:space="preserve"> </v>
      </c>
      <c r="Z736" s="2" t="str">
        <f>IFERROR(VLOOKUP(V736,#REF!, 8, FALSE), "No result")</f>
        <v>No result</v>
      </c>
      <c r="AA736" s="5" t="str">
        <f>IFERROR(VLOOKUP($V736,#REF!, 11, FALSE), "No result")</f>
        <v>No result</v>
      </c>
      <c r="AB736" s="5" t="str">
        <f>IFERROR(VLOOKUP($V736,#REF!, 16, FALSE), "No result")</f>
        <v>No result</v>
      </c>
      <c r="AC736" s="5"/>
      <c r="AD736" s="7" t="str">
        <f t="shared" si="5"/>
        <v/>
      </c>
      <c r="AE736" s="21" t="str">
        <f ca="1">IFERROR(__xludf.DUMMYFUNCTION("IFERROR(FILTER(Certificate!$B:$B, LOWER(Certificate!$A:$A)=LOWER(TRIM($V736)), (Certificate!$D:$D=""H"") + (Certificate!$D:$D=""HTO"")), """")"),"")</f>
        <v/>
      </c>
      <c r="AF736" s="7"/>
      <c r="AG736" s="7" t="str">
        <f t="shared" si="3"/>
        <v/>
      </c>
      <c r="AH736" s="8" t="str">
        <f ca="1">IFERROR(__xludf.DUMMYFUNCTION("IFERROR(FILTER(Certificate!$B:$B, LOWER(Certificate!$A:$A)=LOWER(TRIM($V736)), (Certificate!$D:$D=""TO"") + (Certificate!$D:$D=""HTO"")), """")"),"")</f>
        <v/>
      </c>
      <c r="AI736" s="7"/>
      <c r="AJ736" s="7" t="str">
        <f t="shared" si="4"/>
        <v/>
      </c>
      <c r="AK736" s="8" t="str">
        <f ca="1">IFERROR(__xludf.DUMMYFUNCTION("IFERROR(FILTER(Certificate!$B:$B, Certificate!$A:$A=TRIM($V736), Certificate!$D:$D=""D""), """")"),"")</f>
        <v/>
      </c>
      <c r="AL736" s="2"/>
    </row>
    <row r="737" spans="1:38" ht="13" x14ac:dyDescent="0.15">
      <c r="A737" s="2">
        <v>723</v>
      </c>
      <c r="B737" s="3">
        <v>45555</v>
      </c>
      <c r="D737" s="2" t="s">
        <v>2713</v>
      </c>
      <c r="E737" s="2" t="s">
        <v>771</v>
      </c>
      <c r="V737" s="4" t="str">
        <f t="shared" si="2"/>
        <v xml:space="preserve"> </v>
      </c>
      <c r="Z737" s="2" t="str">
        <f>IFERROR(VLOOKUP(V737,#REF!, 8, FALSE), "No result")</f>
        <v>No result</v>
      </c>
      <c r="AA737" s="5" t="str">
        <f>IFERROR(VLOOKUP($V737,#REF!, 11, FALSE), "No result")</f>
        <v>No result</v>
      </c>
      <c r="AB737" s="5" t="str">
        <f>IFERROR(VLOOKUP($V737,#REF!, 16, FALSE), "No result")</f>
        <v>No result</v>
      </c>
      <c r="AC737" s="5"/>
      <c r="AD737" s="7" t="str">
        <f t="shared" si="5"/>
        <v/>
      </c>
      <c r="AE737" s="21" t="str">
        <f ca="1">IFERROR(__xludf.DUMMYFUNCTION("IFERROR(FILTER(Certificate!$B:$B, LOWER(Certificate!$A:$A)=LOWER(TRIM($V737)), (Certificate!$D:$D=""H"") + (Certificate!$D:$D=""HTO"")), """")"),"")</f>
        <v/>
      </c>
      <c r="AF737" s="7"/>
      <c r="AG737" s="7" t="str">
        <f t="shared" si="3"/>
        <v/>
      </c>
      <c r="AH737" s="8" t="str">
        <f ca="1">IFERROR(__xludf.DUMMYFUNCTION("IFERROR(FILTER(Certificate!$B:$B, LOWER(Certificate!$A:$A)=LOWER(TRIM($V737)), (Certificate!$D:$D=""TO"") + (Certificate!$D:$D=""HTO"")), """")"),"")</f>
        <v/>
      </c>
      <c r="AI737" s="7"/>
      <c r="AJ737" s="7" t="str">
        <f t="shared" si="4"/>
        <v/>
      </c>
      <c r="AK737" s="8" t="str">
        <f ca="1">IFERROR(__xludf.DUMMYFUNCTION("IFERROR(FILTER(Certificate!$B:$B, Certificate!$A:$A=TRIM($V737), Certificate!$D:$D=""D""), """")"),"")</f>
        <v/>
      </c>
      <c r="AL737" s="2"/>
    </row>
    <row r="738" spans="1:38" ht="13" x14ac:dyDescent="0.15">
      <c r="A738" s="2">
        <v>723</v>
      </c>
      <c r="B738" s="3">
        <v>45555</v>
      </c>
      <c r="D738" s="2" t="s">
        <v>2713</v>
      </c>
      <c r="E738" s="2" t="s">
        <v>771</v>
      </c>
      <c r="V738" s="4" t="str">
        <f t="shared" si="2"/>
        <v xml:space="preserve"> </v>
      </c>
      <c r="Z738" s="2" t="str">
        <f>IFERROR(VLOOKUP(V738,#REF!, 8, FALSE), "No result")</f>
        <v>No result</v>
      </c>
      <c r="AA738" s="5" t="str">
        <f>IFERROR(VLOOKUP($V738,#REF!, 11, FALSE), "No result")</f>
        <v>No result</v>
      </c>
      <c r="AB738" s="5" t="str">
        <f>IFERROR(VLOOKUP($V738,#REF!, 16, FALSE), "No result")</f>
        <v>No result</v>
      </c>
      <c r="AC738" s="5"/>
      <c r="AD738" s="7" t="str">
        <f t="shared" si="5"/>
        <v/>
      </c>
      <c r="AE738" s="21" t="str">
        <f ca="1">IFERROR(__xludf.DUMMYFUNCTION("IFERROR(FILTER(Certificate!$B:$B, LOWER(Certificate!$A:$A)=LOWER(TRIM($V738)), (Certificate!$D:$D=""H"") + (Certificate!$D:$D=""HTO"")), """")"),"")</f>
        <v/>
      </c>
      <c r="AF738" s="7"/>
      <c r="AG738" s="7" t="str">
        <f t="shared" si="3"/>
        <v/>
      </c>
      <c r="AH738" s="8" t="str">
        <f ca="1">IFERROR(__xludf.DUMMYFUNCTION("IFERROR(FILTER(Certificate!$B:$B, LOWER(Certificate!$A:$A)=LOWER(TRIM($V738)), (Certificate!$D:$D=""TO"") + (Certificate!$D:$D=""HTO"")), """")"),"")</f>
        <v/>
      </c>
      <c r="AI738" s="7"/>
      <c r="AJ738" s="7" t="str">
        <f t="shared" si="4"/>
        <v/>
      </c>
      <c r="AK738" s="8" t="str">
        <f ca="1">IFERROR(__xludf.DUMMYFUNCTION("IFERROR(FILTER(Certificate!$B:$B, Certificate!$A:$A=TRIM($V738), Certificate!$D:$D=""D""), """")"),"")</f>
        <v/>
      </c>
      <c r="AL738" s="2"/>
    </row>
    <row r="739" spans="1:38" ht="13" x14ac:dyDescent="0.15">
      <c r="A739" s="2">
        <v>723</v>
      </c>
      <c r="B739" s="3">
        <v>45555</v>
      </c>
      <c r="D739" s="2" t="s">
        <v>2713</v>
      </c>
      <c r="E739" s="2" t="s">
        <v>771</v>
      </c>
      <c r="V739" s="4" t="str">
        <f t="shared" si="2"/>
        <v xml:space="preserve"> </v>
      </c>
      <c r="Z739" s="2" t="str">
        <f>IFERROR(VLOOKUP(V739,#REF!, 8, FALSE), "No result")</f>
        <v>No result</v>
      </c>
      <c r="AA739" s="5" t="str">
        <f>IFERROR(VLOOKUP($V739,#REF!, 11, FALSE), "No result")</f>
        <v>No result</v>
      </c>
      <c r="AB739" s="5" t="str">
        <f>IFERROR(VLOOKUP($V739,#REF!, 16, FALSE), "No result")</f>
        <v>No result</v>
      </c>
      <c r="AC739" s="5"/>
      <c r="AD739" s="7" t="str">
        <f t="shared" si="5"/>
        <v/>
      </c>
      <c r="AE739" s="21" t="str">
        <f ca="1">IFERROR(__xludf.DUMMYFUNCTION("IFERROR(FILTER(Certificate!$B:$B, LOWER(Certificate!$A:$A)=LOWER(TRIM($V739)), (Certificate!$D:$D=""H"") + (Certificate!$D:$D=""HTO"")), """")"),"")</f>
        <v/>
      </c>
      <c r="AF739" s="7"/>
      <c r="AG739" s="7" t="str">
        <f t="shared" si="3"/>
        <v/>
      </c>
      <c r="AH739" s="8" t="str">
        <f ca="1">IFERROR(__xludf.DUMMYFUNCTION("IFERROR(FILTER(Certificate!$B:$B, LOWER(Certificate!$A:$A)=LOWER(TRIM($V739)), (Certificate!$D:$D=""TO"") + (Certificate!$D:$D=""HTO"")), """")"),"")</f>
        <v/>
      </c>
      <c r="AI739" s="7"/>
      <c r="AJ739" s="7" t="str">
        <f t="shared" si="4"/>
        <v/>
      </c>
      <c r="AK739" s="8" t="str">
        <f ca="1">IFERROR(__xludf.DUMMYFUNCTION("IFERROR(FILTER(Certificate!$B:$B, Certificate!$A:$A=TRIM($V739), Certificate!$D:$D=""D""), """")"),"")</f>
        <v/>
      </c>
      <c r="AL739" s="2"/>
    </row>
    <row r="740" spans="1:38" ht="13" x14ac:dyDescent="0.15">
      <c r="A740" s="2">
        <v>723</v>
      </c>
      <c r="B740" s="3">
        <v>45555</v>
      </c>
      <c r="D740" s="2" t="s">
        <v>2713</v>
      </c>
      <c r="E740" s="2" t="s">
        <v>771</v>
      </c>
      <c r="V740" s="4" t="str">
        <f t="shared" si="2"/>
        <v xml:space="preserve"> </v>
      </c>
      <c r="Z740" s="2" t="str">
        <f>IFERROR(VLOOKUP(V740,#REF!, 8, FALSE), "No result")</f>
        <v>No result</v>
      </c>
      <c r="AA740" s="5" t="str">
        <f>IFERROR(VLOOKUP($V740,#REF!, 11, FALSE), "No result")</f>
        <v>No result</v>
      </c>
      <c r="AB740" s="5" t="str">
        <f>IFERROR(VLOOKUP($V740,#REF!, 16, FALSE), "No result")</f>
        <v>No result</v>
      </c>
      <c r="AC740" s="5"/>
      <c r="AD740" s="7" t="str">
        <f t="shared" si="5"/>
        <v/>
      </c>
      <c r="AE740" s="21" t="str">
        <f ca="1">IFERROR(__xludf.DUMMYFUNCTION("IFERROR(FILTER(Certificate!$B:$B, LOWER(Certificate!$A:$A)=LOWER(TRIM($V740)), (Certificate!$D:$D=""H"") + (Certificate!$D:$D=""HTO"")), """")"),"")</f>
        <v/>
      </c>
      <c r="AF740" s="7"/>
      <c r="AG740" s="7" t="str">
        <f t="shared" si="3"/>
        <v/>
      </c>
      <c r="AH740" s="8" t="str">
        <f ca="1">IFERROR(__xludf.DUMMYFUNCTION("IFERROR(FILTER(Certificate!$B:$B, LOWER(Certificate!$A:$A)=LOWER(TRIM($V740)), (Certificate!$D:$D=""TO"") + (Certificate!$D:$D=""HTO"")), """")"),"")</f>
        <v/>
      </c>
      <c r="AI740" s="7"/>
      <c r="AJ740" s="7" t="str">
        <f t="shared" si="4"/>
        <v/>
      </c>
      <c r="AK740" s="8" t="str">
        <f ca="1">IFERROR(__xludf.DUMMYFUNCTION("IFERROR(FILTER(Certificate!$B:$B, Certificate!$A:$A=TRIM($V740), Certificate!$D:$D=""D""), """")"),"")</f>
        <v/>
      </c>
      <c r="AL740" s="2"/>
    </row>
    <row r="741" spans="1:38" ht="13" x14ac:dyDescent="0.15">
      <c r="A741" s="2">
        <v>723</v>
      </c>
      <c r="B741" s="3">
        <v>45555</v>
      </c>
      <c r="D741" s="2" t="s">
        <v>2713</v>
      </c>
      <c r="E741" s="2" t="s">
        <v>771</v>
      </c>
      <c r="V741" s="4" t="str">
        <f t="shared" si="2"/>
        <v xml:space="preserve"> </v>
      </c>
      <c r="Z741" s="2" t="str">
        <f>IFERROR(VLOOKUP(V741,#REF!, 8, FALSE), "No result")</f>
        <v>No result</v>
      </c>
      <c r="AA741" s="5" t="str">
        <f>IFERROR(VLOOKUP($V741,#REF!, 11, FALSE), "No result")</f>
        <v>No result</v>
      </c>
      <c r="AB741" s="5" t="str">
        <f>IFERROR(VLOOKUP($V741,#REF!, 16, FALSE), "No result")</f>
        <v>No result</v>
      </c>
      <c r="AC741" s="5"/>
      <c r="AD741" s="7" t="str">
        <f t="shared" si="5"/>
        <v/>
      </c>
      <c r="AE741" s="21" t="str">
        <f ca="1">IFERROR(__xludf.DUMMYFUNCTION("IFERROR(FILTER(Certificate!$B:$B, LOWER(Certificate!$A:$A)=LOWER(TRIM($V741)), (Certificate!$D:$D=""H"") + (Certificate!$D:$D=""HTO"")), """")"),"")</f>
        <v/>
      </c>
      <c r="AF741" s="7"/>
      <c r="AG741" s="7" t="str">
        <f t="shared" si="3"/>
        <v/>
      </c>
      <c r="AH741" s="8" t="str">
        <f ca="1">IFERROR(__xludf.DUMMYFUNCTION("IFERROR(FILTER(Certificate!$B:$B, LOWER(Certificate!$A:$A)=LOWER(TRIM($V741)), (Certificate!$D:$D=""TO"") + (Certificate!$D:$D=""HTO"")), """")"),"")</f>
        <v/>
      </c>
      <c r="AI741" s="7"/>
      <c r="AJ741" s="7" t="str">
        <f t="shared" si="4"/>
        <v/>
      </c>
      <c r="AK741" s="8" t="str">
        <f ca="1">IFERROR(__xludf.DUMMYFUNCTION("IFERROR(FILTER(Certificate!$B:$B, Certificate!$A:$A=TRIM($V741), Certificate!$D:$D=""D""), """")"),"")</f>
        <v/>
      </c>
      <c r="AL741" s="2"/>
    </row>
    <row r="742" spans="1:38" ht="13" x14ac:dyDescent="0.15">
      <c r="A742" s="2">
        <v>723</v>
      </c>
      <c r="B742" s="3">
        <v>45555</v>
      </c>
      <c r="D742" s="2" t="s">
        <v>2713</v>
      </c>
      <c r="E742" s="2" t="s">
        <v>771</v>
      </c>
      <c r="V742" s="4" t="str">
        <f t="shared" si="2"/>
        <v xml:space="preserve"> </v>
      </c>
      <c r="Z742" s="2" t="str">
        <f>IFERROR(VLOOKUP(V742,#REF!, 8, FALSE), "No result")</f>
        <v>No result</v>
      </c>
      <c r="AA742" s="5" t="str">
        <f>IFERROR(VLOOKUP($V742,#REF!, 11, FALSE), "No result")</f>
        <v>No result</v>
      </c>
      <c r="AB742" s="5" t="str">
        <f>IFERROR(VLOOKUP($V742,#REF!, 16, FALSE), "No result")</f>
        <v>No result</v>
      </c>
      <c r="AC742" s="5"/>
      <c r="AD742" s="7" t="str">
        <f t="shared" si="5"/>
        <v/>
      </c>
      <c r="AE742" s="21" t="str">
        <f ca="1">IFERROR(__xludf.DUMMYFUNCTION("IFERROR(FILTER(Certificate!$B:$B, LOWER(Certificate!$A:$A)=LOWER(TRIM($V742)), (Certificate!$D:$D=""H"") + (Certificate!$D:$D=""HTO"")), """")"),"")</f>
        <v/>
      </c>
      <c r="AF742" s="7"/>
      <c r="AG742" s="7" t="str">
        <f t="shared" si="3"/>
        <v/>
      </c>
      <c r="AH742" s="8" t="str">
        <f ca="1">IFERROR(__xludf.DUMMYFUNCTION("IFERROR(FILTER(Certificate!$B:$B, LOWER(Certificate!$A:$A)=LOWER(TRIM($V742)), (Certificate!$D:$D=""TO"") + (Certificate!$D:$D=""HTO"")), """")"),"")</f>
        <v/>
      </c>
      <c r="AI742" s="7"/>
      <c r="AJ742" s="7" t="str">
        <f t="shared" si="4"/>
        <v/>
      </c>
      <c r="AK742" s="8" t="str">
        <f ca="1">IFERROR(__xludf.DUMMYFUNCTION("IFERROR(FILTER(Certificate!$B:$B, Certificate!$A:$A=TRIM($V742), Certificate!$D:$D=""D""), """")"),"")</f>
        <v/>
      </c>
      <c r="AL742" s="2"/>
    </row>
    <row r="743" spans="1:38" ht="13" x14ac:dyDescent="0.15">
      <c r="A743" s="2">
        <v>723</v>
      </c>
      <c r="B743" s="3">
        <v>45555</v>
      </c>
      <c r="D743" s="2" t="s">
        <v>2713</v>
      </c>
      <c r="E743" s="2" t="s">
        <v>771</v>
      </c>
      <c r="V743" s="4" t="str">
        <f t="shared" si="2"/>
        <v xml:space="preserve"> </v>
      </c>
      <c r="Z743" s="2" t="str">
        <f>IFERROR(VLOOKUP(V743,#REF!, 8, FALSE), "No result")</f>
        <v>No result</v>
      </c>
      <c r="AA743" s="5" t="str">
        <f>IFERROR(VLOOKUP($V743,#REF!, 11, FALSE), "No result")</f>
        <v>No result</v>
      </c>
      <c r="AB743" s="5" t="str">
        <f>IFERROR(VLOOKUP($V743,#REF!, 16, FALSE), "No result")</f>
        <v>No result</v>
      </c>
      <c r="AC743" s="5"/>
      <c r="AD743" s="7" t="str">
        <f t="shared" si="5"/>
        <v/>
      </c>
      <c r="AE743" s="21" t="str">
        <f ca="1">IFERROR(__xludf.DUMMYFUNCTION("IFERROR(FILTER(Certificate!$B:$B, LOWER(Certificate!$A:$A)=LOWER(TRIM($V743)), (Certificate!$D:$D=""H"") + (Certificate!$D:$D=""HTO"")), """")"),"")</f>
        <v/>
      </c>
      <c r="AF743" s="7"/>
      <c r="AG743" s="7" t="str">
        <f t="shared" si="3"/>
        <v/>
      </c>
      <c r="AH743" s="8" t="str">
        <f ca="1">IFERROR(__xludf.DUMMYFUNCTION("IFERROR(FILTER(Certificate!$B:$B, LOWER(Certificate!$A:$A)=LOWER(TRIM($V743)), (Certificate!$D:$D=""TO"") + (Certificate!$D:$D=""HTO"")), """")"),"")</f>
        <v/>
      </c>
      <c r="AI743" s="7"/>
      <c r="AJ743" s="7" t="str">
        <f t="shared" si="4"/>
        <v/>
      </c>
      <c r="AK743" s="8" t="str">
        <f ca="1">IFERROR(__xludf.DUMMYFUNCTION("IFERROR(FILTER(Certificate!$B:$B, Certificate!$A:$A=TRIM($V743), Certificate!$D:$D=""D""), """")"),"")</f>
        <v/>
      </c>
      <c r="AL743" s="2"/>
    </row>
    <row r="744" spans="1:38" ht="13" x14ac:dyDescent="0.15">
      <c r="A744" s="2">
        <v>723</v>
      </c>
      <c r="B744" s="3">
        <v>45555</v>
      </c>
      <c r="D744" s="2" t="s">
        <v>2713</v>
      </c>
      <c r="E744" s="2" t="s">
        <v>771</v>
      </c>
      <c r="V744" s="4" t="str">
        <f t="shared" si="2"/>
        <v xml:space="preserve"> </v>
      </c>
      <c r="Z744" s="2" t="str">
        <f>IFERROR(VLOOKUP(V744,#REF!, 8, FALSE), "No result")</f>
        <v>No result</v>
      </c>
      <c r="AA744" s="5" t="str">
        <f>IFERROR(VLOOKUP($V744,#REF!, 11, FALSE), "No result")</f>
        <v>No result</v>
      </c>
      <c r="AB744" s="5" t="str">
        <f>IFERROR(VLOOKUP($V744,#REF!, 16, FALSE), "No result")</f>
        <v>No result</v>
      </c>
      <c r="AC744" s="5"/>
      <c r="AD744" s="7" t="str">
        <f t="shared" si="5"/>
        <v/>
      </c>
      <c r="AE744" s="21" t="str">
        <f ca="1">IFERROR(__xludf.DUMMYFUNCTION("IFERROR(FILTER(Certificate!$B:$B, LOWER(Certificate!$A:$A)=LOWER(TRIM($V744)), (Certificate!$D:$D=""H"") + (Certificate!$D:$D=""HTO"")), """")"),"")</f>
        <v/>
      </c>
      <c r="AF744" s="7"/>
      <c r="AG744" s="7" t="str">
        <f t="shared" si="3"/>
        <v/>
      </c>
      <c r="AH744" s="8" t="str">
        <f ca="1">IFERROR(__xludf.DUMMYFUNCTION("IFERROR(FILTER(Certificate!$B:$B, LOWER(Certificate!$A:$A)=LOWER(TRIM($V744)), (Certificate!$D:$D=""TO"") + (Certificate!$D:$D=""HTO"")), """")"),"")</f>
        <v/>
      </c>
      <c r="AI744" s="7"/>
      <c r="AJ744" s="7" t="str">
        <f t="shared" si="4"/>
        <v/>
      </c>
      <c r="AK744" s="8" t="str">
        <f ca="1">IFERROR(__xludf.DUMMYFUNCTION("IFERROR(FILTER(Certificate!$B:$B, Certificate!$A:$A=TRIM($V744), Certificate!$D:$D=""D""), """")"),"")</f>
        <v/>
      </c>
      <c r="AL744" s="2"/>
    </row>
    <row r="745" spans="1:38" ht="13" x14ac:dyDescent="0.15">
      <c r="A745" s="2">
        <v>723</v>
      </c>
      <c r="B745" s="3">
        <v>45555</v>
      </c>
      <c r="D745" s="2" t="s">
        <v>2713</v>
      </c>
      <c r="E745" s="2" t="s">
        <v>771</v>
      </c>
      <c r="V745" s="4" t="str">
        <f t="shared" si="2"/>
        <v xml:space="preserve"> </v>
      </c>
      <c r="Z745" s="2" t="str">
        <f>IFERROR(VLOOKUP(V745,#REF!, 8, FALSE), "No result")</f>
        <v>No result</v>
      </c>
      <c r="AA745" s="5" t="str">
        <f>IFERROR(VLOOKUP($V745,#REF!, 11, FALSE), "No result")</f>
        <v>No result</v>
      </c>
      <c r="AB745" s="5" t="str">
        <f>IFERROR(VLOOKUP($V745,#REF!, 16, FALSE), "No result")</f>
        <v>No result</v>
      </c>
      <c r="AC745" s="5"/>
      <c r="AD745" s="7" t="str">
        <f t="shared" si="5"/>
        <v/>
      </c>
      <c r="AE745" s="21" t="str">
        <f ca="1">IFERROR(__xludf.DUMMYFUNCTION("IFERROR(FILTER(Certificate!$B:$B, LOWER(Certificate!$A:$A)=LOWER(TRIM($V745)), (Certificate!$D:$D=""H"") + (Certificate!$D:$D=""HTO"")), """")"),"")</f>
        <v/>
      </c>
      <c r="AF745" s="7"/>
      <c r="AG745" s="7" t="str">
        <f t="shared" si="3"/>
        <v/>
      </c>
      <c r="AH745" s="8" t="str">
        <f ca="1">IFERROR(__xludf.DUMMYFUNCTION("IFERROR(FILTER(Certificate!$B:$B, LOWER(Certificate!$A:$A)=LOWER(TRIM($V745)), (Certificate!$D:$D=""TO"") + (Certificate!$D:$D=""HTO"")), """")"),"")</f>
        <v/>
      </c>
      <c r="AI745" s="7"/>
      <c r="AJ745" s="7" t="str">
        <f t="shared" si="4"/>
        <v/>
      </c>
      <c r="AK745" s="8" t="str">
        <f ca="1">IFERROR(__xludf.DUMMYFUNCTION("IFERROR(FILTER(Certificate!$B:$B, Certificate!$A:$A=TRIM($V745), Certificate!$D:$D=""D""), """")"),"")</f>
        <v/>
      </c>
      <c r="AL745" s="2"/>
    </row>
    <row r="746" spans="1:38" ht="13" x14ac:dyDescent="0.15">
      <c r="A746" s="2">
        <v>723</v>
      </c>
      <c r="B746" s="3">
        <v>45555</v>
      </c>
      <c r="D746" s="2" t="s">
        <v>2713</v>
      </c>
      <c r="E746" s="2" t="s">
        <v>771</v>
      </c>
      <c r="V746" s="4" t="str">
        <f t="shared" si="2"/>
        <v xml:space="preserve"> </v>
      </c>
      <c r="Z746" s="2" t="str">
        <f>IFERROR(VLOOKUP(V746,#REF!, 8, FALSE), "No result")</f>
        <v>No result</v>
      </c>
      <c r="AA746" s="5" t="str">
        <f>IFERROR(VLOOKUP($V746,#REF!, 11, FALSE), "No result")</f>
        <v>No result</v>
      </c>
      <c r="AB746" s="5" t="str">
        <f>IFERROR(VLOOKUP($V746,#REF!, 16, FALSE), "No result")</f>
        <v>No result</v>
      </c>
      <c r="AC746" s="5"/>
      <c r="AD746" s="7" t="str">
        <f t="shared" si="5"/>
        <v/>
      </c>
      <c r="AE746" s="21" t="str">
        <f ca="1">IFERROR(__xludf.DUMMYFUNCTION("IFERROR(FILTER(Certificate!$B:$B, LOWER(Certificate!$A:$A)=LOWER(TRIM($V746)), (Certificate!$D:$D=""H"") + (Certificate!$D:$D=""HTO"")), """")"),"")</f>
        <v/>
      </c>
      <c r="AF746" s="7"/>
      <c r="AG746" s="7" t="str">
        <f t="shared" si="3"/>
        <v/>
      </c>
      <c r="AH746" s="8" t="str">
        <f ca="1">IFERROR(__xludf.DUMMYFUNCTION("IFERROR(FILTER(Certificate!$B:$B, LOWER(Certificate!$A:$A)=LOWER(TRIM($V746)), (Certificate!$D:$D=""TO"") + (Certificate!$D:$D=""HTO"")), """")"),"")</f>
        <v/>
      </c>
      <c r="AI746" s="7"/>
      <c r="AJ746" s="7" t="str">
        <f t="shared" si="4"/>
        <v/>
      </c>
      <c r="AK746" s="8" t="str">
        <f ca="1">IFERROR(__xludf.DUMMYFUNCTION("IFERROR(FILTER(Certificate!$B:$B, Certificate!$A:$A=TRIM($V746), Certificate!$D:$D=""D""), """")"),"")</f>
        <v/>
      </c>
      <c r="AL746" s="2"/>
    </row>
    <row r="747" spans="1:38" ht="13" x14ac:dyDescent="0.15">
      <c r="A747" s="2">
        <v>723</v>
      </c>
      <c r="B747" s="3">
        <v>45555</v>
      </c>
      <c r="D747" s="2" t="s">
        <v>2713</v>
      </c>
      <c r="E747" s="2" t="s">
        <v>771</v>
      </c>
      <c r="V747" s="4" t="str">
        <f t="shared" si="2"/>
        <v xml:space="preserve"> </v>
      </c>
      <c r="Z747" s="2" t="str">
        <f>IFERROR(VLOOKUP(V747,#REF!, 8, FALSE), "No result")</f>
        <v>No result</v>
      </c>
      <c r="AA747" s="5" t="str">
        <f>IFERROR(VLOOKUP($V747,#REF!, 11, FALSE), "No result")</f>
        <v>No result</v>
      </c>
      <c r="AB747" s="5" t="str">
        <f>IFERROR(VLOOKUP($V747,#REF!, 16, FALSE), "No result")</f>
        <v>No result</v>
      </c>
      <c r="AC747" s="5"/>
      <c r="AD747" s="7" t="str">
        <f t="shared" si="5"/>
        <v/>
      </c>
      <c r="AE747" s="21" t="str">
        <f ca="1">IFERROR(__xludf.DUMMYFUNCTION("IFERROR(FILTER(Certificate!$B:$B, LOWER(Certificate!$A:$A)=LOWER(TRIM($V747)), (Certificate!$D:$D=""H"") + (Certificate!$D:$D=""HTO"")), """")"),"")</f>
        <v/>
      </c>
      <c r="AF747" s="7"/>
      <c r="AG747" s="7" t="str">
        <f t="shared" si="3"/>
        <v/>
      </c>
      <c r="AH747" s="8" t="str">
        <f ca="1">IFERROR(__xludf.DUMMYFUNCTION("IFERROR(FILTER(Certificate!$B:$B, LOWER(Certificate!$A:$A)=LOWER(TRIM($V747)), (Certificate!$D:$D=""TO"") + (Certificate!$D:$D=""HTO"")), """")"),"")</f>
        <v/>
      </c>
      <c r="AI747" s="7"/>
      <c r="AJ747" s="7" t="str">
        <f t="shared" si="4"/>
        <v/>
      </c>
      <c r="AK747" s="8" t="str">
        <f ca="1">IFERROR(__xludf.DUMMYFUNCTION("IFERROR(FILTER(Certificate!$B:$B, Certificate!$A:$A=TRIM($V747), Certificate!$D:$D=""D""), """")"),"")</f>
        <v/>
      </c>
      <c r="AL747" s="2"/>
    </row>
    <row r="748" spans="1:38" ht="13" x14ac:dyDescent="0.15">
      <c r="A748" s="2">
        <v>723</v>
      </c>
      <c r="B748" s="3">
        <v>45555</v>
      </c>
      <c r="D748" s="2" t="s">
        <v>2713</v>
      </c>
      <c r="E748" s="2" t="s">
        <v>771</v>
      </c>
      <c r="V748" s="4" t="str">
        <f t="shared" si="2"/>
        <v xml:space="preserve"> </v>
      </c>
      <c r="Z748" s="2" t="str">
        <f>IFERROR(VLOOKUP(V748,#REF!, 8, FALSE), "No result")</f>
        <v>No result</v>
      </c>
      <c r="AA748" s="5" t="str">
        <f>IFERROR(VLOOKUP($V748,#REF!, 11, FALSE), "No result")</f>
        <v>No result</v>
      </c>
      <c r="AB748" s="5" t="str">
        <f>IFERROR(VLOOKUP($V748,#REF!, 16, FALSE), "No result")</f>
        <v>No result</v>
      </c>
      <c r="AC748" s="5"/>
      <c r="AD748" s="7" t="str">
        <f t="shared" si="5"/>
        <v/>
      </c>
      <c r="AE748" s="21" t="str">
        <f ca="1">IFERROR(__xludf.DUMMYFUNCTION("IFERROR(FILTER(Certificate!$B:$B, LOWER(Certificate!$A:$A)=LOWER(TRIM($V748)), (Certificate!$D:$D=""H"") + (Certificate!$D:$D=""HTO"")), """")"),"")</f>
        <v/>
      </c>
      <c r="AF748" s="7"/>
      <c r="AG748" s="7" t="str">
        <f t="shared" si="3"/>
        <v/>
      </c>
      <c r="AH748" s="8" t="str">
        <f ca="1">IFERROR(__xludf.DUMMYFUNCTION("IFERROR(FILTER(Certificate!$B:$B, LOWER(Certificate!$A:$A)=LOWER(TRIM($V748)), (Certificate!$D:$D=""TO"") + (Certificate!$D:$D=""HTO"")), """")"),"")</f>
        <v/>
      </c>
      <c r="AI748" s="7"/>
      <c r="AJ748" s="7" t="str">
        <f t="shared" si="4"/>
        <v/>
      </c>
      <c r="AK748" s="8" t="str">
        <f ca="1">IFERROR(__xludf.DUMMYFUNCTION("IFERROR(FILTER(Certificate!$B:$B, Certificate!$A:$A=TRIM($V748), Certificate!$D:$D=""D""), """")"),"")</f>
        <v/>
      </c>
      <c r="AL748" s="2"/>
    </row>
    <row r="749" spans="1:38" ht="13" x14ac:dyDescent="0.15">
      <c r="A749" s="2">
        <v>723</v>
      </c>
      <c r="B749" s="3">
        <v>45555</v>
      </c>
      <c r="D749" s="2" t="s">
        <v>2713</v>
      </c>
      <c r="E749" s="2" t="s">
        <v>771</v>
      </c>
      <c r="V749" s="4" t="str">
        <f t="shared" si="2"/>
        <v xml:space="preserve"> </v>
      </c>
      <c r="Z749" s="2" t="str">
        <f>IFERROR(VLOOKUP(V749,#REF!, 8, FALSE), "No result")</f>
        <v>No result</v>
      </c>
      <c r="AA749" s="5" t="str">
        <f>IFERROR(VLOOKUP($V749,#REF!, 11, FALSE), "No result")</f>
        <v>No result</v>
      </c>
      <c r="AB749" s="5" t="str">
        <f>IFERROR(VLOOKUP($V749,#REF!, 16, FALSE), "No result")</f>
        <v>No result</v>
      </c>
      <c r="AC749" s="5"/>
      <c r="AD749" s="7" t="str">
        <f t="shared" si="5"/>
        <v/>
      </c>
      <c r="AE749" s="21" t="str">
        <f ca="1">IFERROR(__xludf.DUMMYFUNCTION("IFERROR(FILTER(Certificate!$B:$B, LOWER(Certificate!$A:$A)=LOWER(TRIM($V749)), (Certificate!$D:$D=""H"") + (Certificate!$D:$D=""HTO"")), """")"),"")</f>
        <v/>
      </c>
      <c r="AF749" s="7"/>
      <c r="AG749" s="7" t="str">
        <f t="shared" si="3"/>
        <v/>
      </c>
      <c r="AH749" s="8" t="str">
        <f ca="1">IFERROR(__xludf.DUMMYFUNCTION("IFERROR(FILTER(Certificate!$B:$B, LOWER(Certificate!$A:$A)=LOWER(TRIM($V749)), (Certificate!$D:$D=""TO"") + (Certificate!$D:$D=""HTO"")), """")"),"")</f>
        <v/>
      </c>
      <c r="AI749" s="7"/>
      <c r="AJ749" s="7" t="str">
        <f t="shared" si="4"/>
        <v/>
      </c>
      <c r="AK749" s="8" t="str">
        <f ca="1">IFERROR(__xludf.DUMMYFUNCTION("IFERROR(FILTER(Certificate!$B:$B, Certificate!$A:$A=TRIM($V749), Certificate!$D:$D=""D""), """")"),"")</f>
        <v/>
      </c>
      <c r="AL749" s="2"/>
    </row>
    <row r="750" spans="1:38" ht="13" x14ac:dyDescent="0.15">
      <c r="A750" s="2">
        <v>723</v>
      </c>
      <c r="B750" s="3">
        <v>45555</v>
      </c>
      <c r="D750" s="2" t="s">
        <v>2713</v>
      </c>
      <c r="E750" s="2" t="s">
        <v>771</v>
      </c>
      <c r="V750" s="4" t="str">
        <f t="shared" si="2"/>
        <v xml:space="preserve"> </v>
      </c>
      <c r="Z750" s="2" t="str">
        <f>IFERROR(VLOOKUP(V750,#REF!, 8, FALSE), "No result")</f>
        <v>No result</v>
      </c>
      <c r="AA750" s="5" t="str">
        <f>IFERROR(VLOOKUP($V750,#REF!, 11, FALSE), "No result")</f>
        <v>No result</v>
      </c>
      <c r="AB750" s="5" t="str">
        <f>IFERROR(VLOOKUP($V750,#REF!, 16, FALSE), "No result")</f>
        <v>No result</v>
      </c>
      <c r="AC750" s="5"/>
      <c r="AD750" s="7" t="str">
        <f t="shared" si="5"/>
        <v/>
      </c>
      <c r="AE750" s="21" t="str">
        <f ca="1">IFERROR(__xludf.DUMMYFUNCTION("IFERROR(FILTER(Certificate!$B:$B, LOWER(Certificate!$A:$A)=LOWER(TRIM($V750)), (Certificate!$D:$D=""H"") + (Certificate!$D:$D=""HTO"")), """")"),"")</f>
        <v/>
      </c>
      <c r="AF750" s="7"/>
      <c r="AG750" s="7" t="str">
        <f t="shared" si="3"/>
        <v/>
      </c>
      <c r="AH750" s="8" t="str">
        <f ca="1">IFERROR(__xludf.DUMMYFUNCTION("IFERROR(FILTER(Certificate!$B:$B, LOWER(Certificate!$A:$A)=LOWER(TRIM($V750)), (Certificate!$D:$D=""TO"") + (Certificate!$D:$D=""HTO"")), """")"),"")</f>
        <v/>
      </c>
      <c r="AI750" s="7"/>
      <c r="AJ750" s="7" t="str">
        <f t="shared" si="4"/>
        <v/>
      </c>
      <c r="AK750" s="8" t="str">
        <f ca="1">IFERROR(__xludf.DUMMYFUNCTION("IFERROR(FILTER(Certificate!$B:$B, Certificate!$A:$A=TRIM($V750), Certificate!$D:$D=""D""), """")"),"")</f>
        <v/>
      </c>
      <c r="AL750" s="2"/>
    </row>
    <row r="751" spans="1:38" ht="13" x14ac:dyDescent="0.15">
      <c r="A751" s="2">
        <v>723</v>
      </c>
      <c r="B751" s="3">
        <v>45555</v>
      </c>
      <c r="D751" s="2" t="s">
        <v>2713</v>
      </c>
      <c r="E751" s="2" t="s">
        <v>771</v>
      </c>
      <c r="V751" s="4" t="str">
        <f t="shared" si="2"/>
        <v xml:space="preserve"> </v>
      </c>
      <c r="Z751" s="2" t="str">
        <f>IFERROR(VLOOKUP(V751,#REF!, 8, FALSE), "No result")</f>
        <v>No result</v>
      </c>
      <c r="AA751" s="5" t="str">
        <f>IFERROR(VLOOKUP($V751,#REF!, 11, FALSE), "No result")</f>
        <v>No result</v>
      </c>
      <c r="AB751" s="5" t="str">
        <f>IFERROR(VLOOKUP($V751,#REF!, 16, FALSE), "No result")</f>
        <v>No result</v>
      </c>
      <c r="AC751" s="5"/>
      <c r="AD751" s="7" t="str">
        <f t="shared" si="5"/>
        <v/>
      </c>
      <c r="AE751" s="21" t="str">
        <f ca="1">IFERROR(__xludf.DUMMYFUNCTION("IFERROR(FILTER(Certificate!$B:$B, LOWER(Certificate!$A:$A)=LOWER(TRIM($V751)), (Certificate!$D:$D=""H"") + (Certificate!$D:$D=""HTO"")), """")"),"")</f>
        <v/>
      </c>
      <c r="AF751" s="7"/>
      <c r="AG751" s="7" t="str">
        <f t="shared" si="3"/>
        <v/>
      </c>
      <c r="AH751" s="8" t="str">
        <f ca="1">IFERROR(__xludf.DUMMYFUNCTION("IFERROR(FILTER(Certificate!$B:$B, LOWER(Certificate!$A:$A)=LOWER(TRIM($V751)), (Certificate!$D:$D=""TO"") + (Certificate!$D:$D=""HTO"")), """")"),"")</f>
        <v/>
      </c>
      <c r="AI751" s="7"/>
      <c r="AJ751" s="7" t="str">
        <f t="shared" si="4"/>
        <v/>
      </c>
      <c r="AK751" s="8" t="str">
        <f ca="1">IFERROR(__xludf.DUMMYFUNCTION("IFERROR(FILTER(Certificate!$B:$B, Certificate!$A:$A=TRIM($V751), Certificate!$D:$D=""D""), """")"),"")</f>
        <v/>
      </c>
      <c r="AL751" s="2"/>
    </row>
    <row r="752" spans="1:38" ht="13" x14ac:dyDescent="0.15">
      <c r="A752" s="2">
        <v>723</v>
      </c>
      <c r="B752" s="3">
        <v>45555</v>
      </c>
      <c r="D752" s="2" t="s">
        <v>2713</v>
      </c>
      <c r="E752" s="2" t="s">
        <v>771</v>
      </c>
      <c r="V752" s="4" t="str">
        <f t="shared" si="2"/>
        <v xml:space="preserve"> </v>
      </c>
      <c r="Z752" s="2" t="str">
        <f>IFERROR(VLOOKUP(V752,#REF!, 8, FALSE), "No result")</f>
        <v>No result</v>
      </c>
      <c r="AA752" s="5" t="str">
        <f>IFERROR(VLOOKUP($V752,#REF!, 11, FALSE), "No result")</f>
        <v>No result</v>
      </c>
      <c r="AB752" s="5" t="str">
        <f>IFERROR(VLOOKUP($V752,#REF!, 16, FALSE), "No result")</f>
        <v>No result</v>
      </c>
      <c r="AC752" s="5"/>
      <c r="AD752" s="7" t="str">
        <f t="shared" si="5"/>
        <v/>
      </c>
      <c r="AE752" s="21" t="str">
        <f ca="1">IFERROR(__xludf.DUMMYFUNCTION("IFERROR(FILTER(Certificate!$B:$B, LOWER(Certificate!$A:$A)=LOWER(TRIM($V752)), (Certificate!$D:$D=""H"") + (Certificate!$D:$D=""HTO"")), """")"),"")</f>
        <v/>
      </c>
      <c r="AF752" s="7"/>
      <c r="AG752" s="7" t="str">
        <f t="shared" si="3"/>
        <v/>
      </c>
      <c r="AH752" s="8" t="str">
        <f ca="1">IFERROR(__xludf.DUMMYFUNCTION("IFERROR(FILTER(Certificate!$B:$B, LOWER(Certificate!$A:$A)=LOWER(TRIM($V752)), (Certificate!$D:$D=""TO"") + (Certificate!$D:$D=""HTO"")), """")"),"")</f>
        <v/>
      </c>
      <c r="AI752" s="7"/>
      <c r="AJ752" s="7" t="str">
        <f t="shared" si="4"/>
        <v/>
      </c>
      <c r="AK752" s="8" t="str">
        <f ca="1">IFERROR(__xludf.DUMMYFUNCTION("IFERROR(FILTER(Certificate!$B:$B, Certificate!$A:$A=TRIM($V752), Certificate!$D:$D=""D""), """")"),"")</f>
        <v/>
      </c>
      <c r="AL752" s="2"/>
    </row>
    <row r="753" spans="1:38" ht="13" x14ac:dyDescent="0.15">
      <c r="A753" s="2">
        <v>723</v>
      </c>
      <c r="B753" s="3">
        <v>45555</v>
      </c>
      <c r="D753" s="2" t="s">
        <v>2713</v>
      </c>
      <c r="E753" s="2" t="s">
        <v>771</v>
      </c>
      <c r="V753" s="4" t="str">
        <f t="shared" si="2"/>
        <v xml:space="preserve"> </v>
      </c>
      <c r="Z753" s="2" t="str">
        <f>IFERROR(VLOOKUP(V753,#REF!, 8, FALSE), "No result")</f>
        <v>No result</v>
      </c>
      <c r="AA753" s="5" t="str">
        <f>IFERROR(VLOOKUP($V753,#REF!, 11, FALSE), "No result")</f>
        <v>No result</v>
      </c>
      <c r="AB753" s="5" t="str">
        <f>IFERROR(VLOOKUP($V753,#REF!, 16, FALSE), "No result")</f>
        <v>No result</v>
      </c>
      <c r="AC753" s="5"/>
      <c r="AD753" s="7" t="str">
        <f t="shared" si="5"/>
        <v/>
      </c>
      <c r="AE753" s="21" t="str">
        <f ca="1">IFERROR(__xludf.DUMMYFUNCTION("IFERROR(FILTER(Certificate!$B:$B, LOWER(Certificate!$A:$A)=LOWER(TRIM($V753)), (Certificate!$D:$D=""H"") + (Certificate!$D:$D=""HTO"")), """")"),"")</f>
        <v/>
      </c>
      <c r="AF753" s="7"/>
      <c r="AG753" s="7" t="str">
        <f t="shared" si="3"/>
        <v/>
      </c>
      <c r="AH753" s="8" t="str">
        <f ca="1">IFERROR(__xludf.DUMMYFUNCTION("IFERROR(FILTER(Certificate!$B:$B, LOWER(Certificate!$A:$A)=LOWER(TRIM($V753)), (Certificate!$D:$D=""TO"") + (Certificate!$D:$D=""HTO"")), """")"),"")</f>
        <v/>
      </c>
      <c r="AI753" s="7"/>
      <c r="AJ753" s="7" t="str">
        <f t="shared" si="4"/>
        <v/>
      </c>
      <c r="AK753" s="8" t="str">
        <f ca="1">IFERROR(__xludf.DUMMYFUNCTION("IFERROR(FILTER(Certificate!$B:$B, Certificate!$A:$A=TRIM($V753), Certificate!$D:$D=""D""), """")"),"")</f>
        <v/>
      </c>
      <c r="AL753" s="2"/>
    </row>
    <row r="754" spans="1:38" ht="13" x14ac:dyDescent="0.15">
      <c r="A754" s="2">
        <v>723</v>
      </c>
      <c r="B754" s="3">
        <v>45555</v>
      </c>
      <c r="D754" s="2" t="s">
        <v>2713</v>
      </c>
      <c r="E754" s="2" t="s">
        <v>771</v>
      </c>
      <c r="V754" s="4" t="str">
        <f t="shared" si="2"/>
        <v xml:space="preserve"> </v>
      </c>
      <c r="Z754" s="2" t="str">
        <f>IFERROR(VLOOKUP(V754,#REF!, 8, FALSE), "No result")</f>
        <v>No result</v>
      </c>
      <c r="AA754" s="5" t="str">
        <f>IFERROR(VLOOKUP($V754,#REF!, 11, FALSE), "No result")</f>
        <v>No result</v>
      </c>
      <c r="AB754" s="5" t="str">
        <f>IFERROR(VLOOKUP($V754,#REF!, 16, FALSE), "No result")</f>
        <v>No result</v>
      </c>
      <c r="AC754" s="5"/>
      <c r="AD754" s="7" t="str">
        <f t="shared" si="5"/>
        <v/>
      </c>
      <c r="AE754" s="21" t="str">
        <f ca="1">IFERROR(__xludf.DUMMYFUNCTION("IFERROR(FILTER(Certificate!$B:$B, LOWER(Certificate!$A:$A)=LOWER(TRIM($V754)), (Certificate!$D:$D=""H"") + (Certificate!$D:$D=""HTO"")), """")"),"")</f>
        <v/>
      </c>
      <c r="AF754" s="7"/>
      <c r="AG754" s="7" t="str">
        <f t="shared" si="3"/>
        <v/>
      </c>
      <c r="AH754" s="8" t="str">
        <f ca="1">IFERROR(__xludf.DUMMYFUNCTION("IFERROR(FILTER(Certificate!$B:$B, LOWER(Certificate!$A:$A)=LOWER(TRIM($V754)), (Certificate!$D:$D=""TO"") + (Certificate!$D:$D=""HTO"")), """")"),"")</f>
        <v/>
      </c>
      <c r="AI754" s="7"/>
      <c r="AJ754" s="7" t="str">
        <f t="shared" si="4"/>
        <v/>
      </c>
      <c r="AK754" s="8" t="str">
        <f ca="1">IFERROR(__xludf.DUMMYFUNCTION("IFERROR(FILTER(Certificate!$B:$B, Certificate!$A:$A=TRIM($V754), Certificate!$D:$D=""D""), """")"),"")</f>
        <v/>
      </c>
      <c r="AL754" s="2"/>
    </row>
    <row r="755" spans="1:38" ht="13" x14ac:dyDescent="0.15">
      <c r="A755" s="2">
        <v>723</v>
      </c>
      <c r="B755" s="3">
        <v>45555</v>
      </c>
      <c r="D755" s="2" t="s">
        <v>2713</v>
      </c>
      <c r="E755" s="2" t="s">
        <v>771</v>
      </c>
      <c r="V755" s="4" t="str">
        <f t="shared" si="2"/>
        <v xml:space="preserve"> </v>
      </c>
      <c r="Z755" s="2" t="str">
        <f>IFERROR(VLOOKUP(V755,#REF!, 8, FALSE), "No result")</f>
        <v>No result</v>
      </c>
      <c r="AA755" s="5" t="str">
        <f>IFERROR(VLOOKUP($V755,#REF!, 11, FALSE), "No result")</f>
        <v>No result</v>
      </c>
      <c r="AB755" s="5" t="str">
        <f>IFERROR(VLOOKUP($V755,#REF!, 16, FALSE), "No result")</f>
        <v>No result</v>
      </c>
      <c r="AC755" s="5"/>
      <c r="AD755" s="7" t="str">
        <f t="shared" si="5"/>
        <v/>
      </c>
      <c r="AE755" s="21" t="str">
        <f ca="1">IFERROR(__xludf.DUMMYFUNCTION("IFERROR(FILTER(Certificate!$B:$B, LOWER(Certificate!$A:$A)=LOWER(TRIM($V755)), (Certificate!$D:$D=""H"") + (Certificate!$D:$D=""HTO"")), """")"),"")</f>
        <v/>
      </c>
      <c r="AF755" s="7"/>
      <c r="AG755" s="7" t="str">
        <f t="shared" si="3"/>
        <v/>
      </c>
      <c r="AH755" s="8" t="str">
        <f ca="1">IFERROR(__xludf.DUMMYFUNCTION("IFERROR(FILTER(Certificate!$B:$B, LOWER(Certificate!$A:$A)=LOWER(TRIM($V755)), (Certificate!$D:$D=""TO"") + (Certificate!$D:$D=""HTO"")), """")"),"")</f>
        <v/>
      </c>
      <c r="AI755" s="7"/>
      <c r="AJ755" s="7" t="str">
        <f t="shared" si="4"/>
        <v/>
      </c>
      <c r="AK755" s="8" t="str">
        <f ca="1">IFERROR(__xludf.DUMMYFUNCTION("IFERROR(FILTER(Certificate!$B:$B, Certificate!$A:$A=TRIM($V755), Certificate!$D:$D=""D""), """")"),"")</f>
        <v/>
      </c>
      <c r="AL755" s="2"/>
    </row>
    <row r="756" spans="1:38" ht="13" x14ac:dyDescent="0.15">
      <c r="A756" s="2">
        <v>723</v>
      </c>
      <c r="B756" s="3">
        <v>45555</v>
      </c>
      <c r="D756" s="2" t="s">
        <v>2713</v>
      </c>
      <c r="E756" s="2" t="s">
        <v>771</v>
      </c>
      <c r="V756" s="4" t="str">
        <f t="shared" si="2"/>
        <v xml:space="preserve"> </v>
      </c>
      <c r="Z756" s="2" t="str">
        <f>IFERROR(VLOOKUP(V756,#REF!, 8, FALSE), "No result")</f>
        <v>No result</v>
      </c>
      <c r="AA756" s="5" t="str">
        <f>IFERROR(VLOOKUP($V756,#REF!, 11, FALSE), "No result")</f>
        <v>No result</v>
      </c>
      <c r="AB756" s="5" t="str">
        <f>IFERROR(VLOOKUP($V756,#REF!, 16, FALSE), "No result")</f>
        <v>No result</v>
      </c>
      <c r="AC756" s="5"/>
      <c r="AD756" s="7" t="str">
        <f t="shared" si="5"/>
        <v/>
      </c>
      <c r="AE756" s="21" t="str">
        <f ca="1">IFERROR(__xludf.DUMMYFUNCTION("IFERROR(FILTER(Certificate!$B:$B, LOWER(Certificate!$A:$A)=LOWER(TRIM($V756)), (Certificate!$D:$D=""H"") + (Certificate!$D:$D=""HTO"")), """")"),"")</f>
        <v/>
      </c>
      <c r="AF756" s="7"/>
      <c r="AG756" s="7" t="str">
        <f t="shared" si="3"/>
        <v/>
      </c>
      <c r="AH756" s="8" t="str">
        <f ca="1">IFERROR(__xludf.DUMMYFUNCTION("IFERROR(FILTER(Certificate!$B:$B, LOWER(Certificate!$A:$A)=LOWER(TRIM($V756)), (Certificate!$D:$D=""TO"") + (Certificate!$D:$D=""HTO"")), """")"),"")</f>
        <v/>
      </c>
      <c r="AI756" s="7"/>
      <c r="AJ756" s="7" t="str">
        <f t="shared" si="4"/>
        <v/>
      </c>
      <c r="AK756" s="8" t="str">
        <f ca="1">IFERROR(__xludf.DUMMYFUNCTION("IFERROR(FILTER(Certificate!$B:$B, Certificate!$A:$A=TRIM($V756), Certificate!$D:$D=""D""), """")"),"")</f>
        <v/>
      </c>
      <c r="AL756" s="2"/>
    </row>
    <row r="757" spans="1:38" ht="13" x14ac:dyDescent="0.15">
      <c r="A757" s="2">
        <v>723</v>
      </c>
      <c r="B757" s="3">
        <v>45555</v>
      </c>
      <c r="D757" s="2" t="s">
        <v>2713</v>
      </c>
      <c r="E757" s="2" t="s">
        <v>771</v>
      </c>
      <c r="V757" s="4" t="str">
        <f t="shared" si="2"/>
        <v xml:space="preserve"> </v>
      </c>
      <c r="Z757" s="2" t="str">
        <f>IFERROR(VLOOKUP(V757,#REF!, 8, FALSE), "No result")</f>
        <v>No result</v>
      </c>
      <c r="AA757" s="5" t="str">
        <f>IFERROR(VLOOKUP($V757,#REF!, 11, FALSE), "No result")</f>
        <v>No result</v>
      </c>
      <c r="AB757" s="5" t="str">
        <f>IFERROR(VLOOKUP($V757,#REF!, 16, FALSE), "No result")</f>
        <v>No result</v>
      </c>
      <c r="AC757" s="5"/>
      <c r="AD757" s="7" t="str">
        <f t="shared" si="5"/>
        <v/>
      </c>
      <c r="AE757" s="21" t="str">
        <f ca="1">IFERROR(__xludf.DUMMYFUNCTION("IFERROR(FILTER(Certificate!$B:$B, LOWER(Certificate!$A:$A)=LOWER(TRIM($V757)), (Certificate!$D:$D=""H"") + (Certificate!$D:$D=""HTO"")), """")"),"")</f>
        <v/>
      </c>
      <c r="AF757" s="7"/>
      <c r="AG757" s="7" t="str">
        <f t="shared" si="3"/>
        <v/>
      </c>
      <c r="AH757" s="8" t="str">
        <f ca="1">IFERROR(__xludf.DUMMYFUNCTION("IFERROR(FILTER(Certificate!$B:$B, LOWER(Certificate!$A:$A)=LOWER(TRIM($V757)), (Certificate!$D:$D=""TO"") + (Certificate!$D:$D=""HTO"")), """")"),"")</f>
        <v/>
      </c>
      <c r="AI757" s="7"/>
      <c r="AJ757" s="7" t="str">
        <f t="shared" si="4"/>
        <v/>
      </c>
      <c r="AK757" s="8" t="str">
        <f ca="1">IFERROR(__xludf.DUMMYFUNCTION("IFERROR(FILTER(Certificate!$B:$B, Certificate!$A:$A=TRIM($V757), Certificate!$D:$D=""D""), """")"),"")</f>
        <v/>
      </c>
      <c r="AL757" s="2"/>
    </row>
    <row r="758" spans="1:38" ht="13" x14ac:dyDescent="0.15">
      <c r="A758" s="2">
        <v>723</v>
      </c>
      <c r="B758" s="3">
        <v>45555</v>
      </c>
      <c r="D758" s="2" t="s">
        <v>2713</v>
      </c>
      <c r="E758" s="2" t="s">
        <v>771</v>
      </c>
      <c r="V758" s="4" t="str">
        <f t="shared" si="2"/>
        <v xml:space="preserve"> </v>
      </c>
      <c r="Z758" s="2" t="str">
        <f>IFERROR(VLOOKUP(V758,#REF!, 8, FALSE), "No result")</f>
        <v>No result</v>
      </c>
      <c r="AA758" s="5" t="str">
        <f>IFERROR(VLOOKUP($V758,#REF!, 11, FALSE), "No result")</f>
        <v>No result</v>
      </c>
      <c r="AB758" s="5" t="str">
        <f>IFERROR(VLOOKUP($V758,#REF!, 16, FALSE), "No result")</f>
        <v>No result</v>
      </c>
      <c r="AC758" s="5"/>
      <c r="AD758" s="7" t="str">
        <f t="shared" si="5"/>
        <v/>
      </c>
      <c r="AE758" s="21" t="str">
        <f ca="1">IFERROR(__xludf.DUMMYFUNCTION("IFERROR(FILTER(Certificate!$B:$B, LOWER(Certificate!$A:$A)=LOWER(TRIM($V758)), (Certificate!$D:$D=""H"") + (Certificate!$D:$D=""HTO"")), """")"),"")</f>
        <v/>
      </c>
      <c r="AF758" s="7"/>
      <c r="AG758" s="7" t="str">
        <f t="shared" si="3"/>
        <v/>
      </c>
      <c r="AH758" s="8" t="str">
        <f ca="1">IFERROR(__xludf.DUMMYFUNCTION("IFERROR(FILTER(Certificate!$B:$B, LOWER(Certificate!$A:$A)=LOWER(TRIM($V758)), (Certificate!$D:$D=""TO"") + (Certificate!$D:$D=""HTO"")), """")"),"")</f>
        <v/>
      </c>
      <c r="AI758" s="7"/>
      <c r="AJ758" s="7" t="str">
        <f t="shared" si="4"/>
        <v/>
      </c>
      <c r="AK758" s="8" t="str">
        <f ca="1">IFERROR(__xludf.DUMMYFUNCTION("IFERROR(FILTER(Certificate!$B:$B, Certificate!$A:$A=TRIM($V758), Certificate!$D:$D=""D""), """")"),"")</f>
        <v/>
      </c>
      <c r="AL758" s="2"/>
    </row>
    <row r="759" spans="1:38" ht="13" x14ac:dyDescent="0.15">
      <c r="A759" s="2">
        <v>723</v>
      </c>
      <c r="B759" s="3">
        <v>45555</v>
      </c>
      <c r="D759" s="2" t="s">
        <v>2713</v>
      </c>
      <c r="E759" s="2" t="s">
        <v>771</v>
      </c>
      <c r="V759" s="4" t="str">
        <f t="shared" si="2"/>
        <v xml:space="preserve"> </v>
      </c>
      <c r="Z759" s="2" t="str">
        <f>IFERROR(VLOOKUP(V759,#REF!, 8, FALSE), "No result")</f>
        <v>No result</v>
      </c>
      <c r="AA759" s="5" t="str">
        <f>IFERROR(VLOOKUP($V759,#REF!, 11, FALSE), "No result")</f>
        <v>No result</v>
      </c>
      <c r="AB759" s="5" t="str">
        <f>IFERROR(VLOOKUP($V759,#REF!, 16, FALSE), "No result")</f>
        <v>No result</v>
      </c>
      <c r="AC759" s="5"/>
      <c r="AD759" s="7" t="str">
        <f t="shared" si="5"/>
        <v/>
      </c>
      <c r="AE759" s="21" t="str">
        <f ca="1">IFERROR(__xludf.DUMMYFUNCTION("IFERROR(FILTER(Certificate!$B:$B, LOWER(Certificate!$A:$A)=LOWER(TRIM($V759)), (Certificate!$D:$D=""H"") + (Certificate!$D:$D=""HTO"")), """")"),"")</f>
        <v/>
      </c>
      <c r="AF759" s="7"/>
      <c r="AG759" s="7" t="str">
        <f t="shared" si="3"/>
        <v/>
      </c>
      <c r="AH759" s="8" t="str">
        <f ca="1">IFERROR(__xludf.DUMMYFUNCTION("IFERROR(FILTER(Certificate!$B:$B, LOWER(Certificate!$A:$A)=LOWER(TRIM($V759)), (Certificate!$D:$D=""TO"") + (Certificate!$D:$D=""HTO"")), """")"),"")</f>
        <v/>
      </c>
      <c r="AI759" s="7"/>
      <c r="AJ759" s="7" t="str">
        <f t="shared" si="4"/>
        <v/>
      </c>
      <c r="AK759" s="8" t="str">
        <f ca="1">IFERROR(__xludf.DUMMYFUNCTION("IFERROR(FILTER(Certificate!$B:$B, Certificate!$A:$A=TRIM($V759), Certificate!$D:$D=""D""), """")"),"")</f>
        <v/>
      </c>
      <c r="AL759" s="2"/>
    </row>
    <row r="760" spans="1:38" ht="13" x14ac:dyDescent="0.15">
      <c r="A760" s="2">
        <v>723</v>
      </c>
      <c r="B760" s="3">
        <v>45555</v>
      </c>
      <c r="D760" s="2" t="s">
        <v>2713</v>
      </c>
      <c r="E760" s="2" t="s">
        <v>771</v>
      </c>
      <c r="V760" s="4" t="str">
        <f t="shared" si="2"/>
        <v xml:space="preserve"> </v>
      </c>
      <c r="Z760" s="2" t="str">
        <f>IFERROR(VLOOKUP(V760,#REF!, 8, FALSE), "No result")</f>
        <v>No result</v>
      </c>
      <c r="AA760" s="5" t="str">
        <f>IFERROR(VLOOKUP($V760,#REF!, 11, FALSE), "No result")</f>
        <v>No result</v>
      </c>
      <c r="AB760" s="5" t="str">
        <f>IFERROR(VLOOKUP($V760,#REF!, 16, FALSE), "No result")</f>
        <v>No result</v>
      </c>
      <c r="AC760" s="5"/>
      <c r="AD760" s="7" t="str">
        <f t="shared" si="5"/>
        <v/>
      </c>
      <c r="AE760" s="21" t="str">
        <f ca="1">IFERROR(__xludf.DUMMYFUNCTION("IFERROR(FILTER(Certificate!$B:$B, LOWER(Certificate!$A:$A)=LOWER(TRIM($V760)), (Certificate!$D:$D=""H"") + (Certificate!$D:$D=""HTO"")), """")"),"")</f>
        <v/>
      </c>
      <c r="AF760" s="7"/>
      <c r="AG760" s="7" t="str">
        <f t="shared" si="3"/>
        <v/>
      </c>
      <c r="AH760" s="8" t="str">
        <f ca="1">IFERROR(__xludf.DUMMYFUNCTION("IFERROR(FILTER(Certificate!$B:$B, LOWER(Certificate!$A:$A)=LOWER(TRIM($V760)), (Certificate!$D:$D=""TO"") + (Certificate!$D:$D=""HTO"")), """")"),"")</f>
        <v/>
      </c>
      <c r="AI760" s="7"/>
      <c r="AJ760" s="7" t="str">
        <f t="shared" si="4"/>
        <v/>
      </c>
      <c r="AK760" s="8" t="str">
        <f ca="1">IFERROR(__xludf.DUMMYFUNCTION("IFERROR(FILTER(Certificate!$B:$B, Certificate!$A:$A=TRIM($V760), Certificate!$D:$D=""D""), """")"),"")</f>
        <v/>
      </c>
      <c r="AL760" s="2"/>
    </row>
    <row r="761" spans="1:38" ht="13" x14ac:dyDescent="0.15">
      <c r="A761" s="2">
        <v>723</v>
      </c>
      <c r="B761" s="3">
        <v>45555</v>
      </c>
      <c r="D761" s="2" t="s">
        <v>2713</v>
      </c>
      <c r="E761" s="2" t="s">
        <v>771</v>
      </c>
      <c r="V761" s="4" t="str">
        <f t="shared" si="2"/>
        <v xml:space="preserve"> </v>
      </c>
      <c r="Z761" s="2" t="str">
        <f>IFERROR(VLOOKUP(V761,#REF!, 8, FALSE), "No result")</f>
        <v>No result</v>
      </c>
      <c r="AA761" s="5" t="str">
        <f>IFERROR(VLOOKUP($V761,#REF!, 11, FALSE), "No result")</f>
        <v>No result</v>
      </c>
      <c r="AB761" s="5" t="str">
        <f>IFERROR(VLOOKUP($V761,#REF!, 16, FALSE), "No result")</f>
        <v>No result</v>
      </c>
      <c r="AC761" s="5"/>
      <c r="AD761" s="7" t="str">
        <f t="shared" si="5"/>
        <v/>
      </c>
      <c r="AE761" s="21" t="str">
        <f ca="1">IFERROR(__xludf.DUMMYFUNCTION("IFERROR(FILTER(Certificate!$B:$B, LOWER(Certificate!$A:$A)=LOWER(TRIM($V761)), (Certificate!$D:$D=""H"") + (Certificate!$D:$D=""HTO"")), """")"),"")</f>
        <v/>
      </c>
      <c r="AF761" s="7"/>
      <c r="AG761" s="7" t="str">
        <f t="shared" si="3"/>
        <v/>
      </c>
      <c r="AH761" s="8" t="str">
        <f ca="1">IFERROR(__xludf.DUMMYFUNCTION("IFERROR(FILTER(Certificate!$B:$B, LOWER(Certificate!$A:$A)=LOWER(TRIM($V761)), (Certificate!$D:$D=""TO"") + (Certificate!$D:$D=""HTO"")), """")"),"")</f>
        <v/>
      </c>
      <c r="AI761" s="7"/>
      <c r="AJ761" s="7" t="str">
        <f t="shared" si="4"/>
        <v/>
      </c>
      <c r="AK761" s="8" t="str">
        <f ca="1">IFERROR(__xludf.DUMMYFUNCTION("IFERROR(FILTER(Certificate!$B:$B, Certificate!$A:$A=TRIM($V761), Certificate!$D:$D=""D""), """")"),"")</f>
        <v/>
      </c>
      <c r="AL761" s="2"/>
    </row>
    <row r="762" spans="1:38" ht="13" x14ac:dyDescent="0.15">
      <c r="A762" s="2">
        <v>723</v>
      </c>
      <c r="B762" s="3">
        <v>45555</v>
      </c>
      <c r="D762" s="2" t="s">
        <v>2713</v>
      </c>
      <c r="E762" s="2" t="s">
        <v>771</v>
      </c>
      <c r="V762" s="4" t="str">
        <f t="shared" si="2"/>
        <v xml:space="preserve"> </v>
      </c>
      <c r="Z762" s="2" t="str">
        <f>IFERROR(VLOOKUP(V762,#REF!, 8, FALSE), "No result")</f>
        <v>No result</v>
      </c>
      <c r="AA762" s="5" t="str">
        <f>IFERROR(VLOOKUP($V762,#REF!, 11, FALSE), "No result")</f>
        <v>No result</v>
      </c>
      <c r="AB762" s="5" t="str">
        <f>IFERROR(VLOOKUP($V762,#REF!, 16, FALSE), "No result")</f>
        <v>No result</v>
      </c>
      <c r="AC762" s="5"/>
      <c r="AD762" s="7" t="str">
        <f t="shared" si="5"/>
        <v/>
      </c>
      <c r="AE762" s="21" t="str">
        <f ca="1">IFERROR(__xludf.DUMMYFUNCTION("IFERROR(FILTER(Certificate!$B:$B, LOWER(Certificate!$A:$A)=LOWER(TRIM($V762)), (Certificate!$D:$D=""H"") + (Certificate!$D:$D=""HTO"")), """")"),"")</f>
        <v/>
      </c>
      <c r="AF762" s="7"/>
      <c r="AG762" s="7" t="str">
        <f t="shared" si="3"/>
        <v/>
      </c>
      <c r="AH762" s="8" t="str">
        <f ca="1">IFERROR(__xludf.DUMMYFUNCTION("IFERROR(FILTER(Certificate!$B:$B, LOWER(Certificate!$A:$A)=LOWER(TRIM($V762)), (Certificate!$D:$D=""TO"") + (Certificate!$D:$D=""HTO"")), """")"),"")</f>
        <v/>
      </c>
      <c r="AI762" s="7"/>
      <c r="AJ762" s="7" t="str">
        <f t="shared" si="4"/>
        <v/>
      </c>
      <c r="AK762" s="8" t="str">
        <f ca="1">IFERROR(__xludf.DUMMYFUNCTION("IFERROR(FILTER(Certificate!$B:$B, Certificate!$A:$A=TRIM($V762), Certificate!$D:$D=""D""), """")"),"")</f>
        <v/>
      </c>
      <c r="AL762" s="2"/>
    </row>
    <row r="763" spans="1:38" ht="13" x14ac:dyDescent="0.15">
      <c r="A763" s="2">
        <v>723</v>
      </c>
      <c r="B763" s="3">
        <v>45555</v>
      </c>
      <c r="D763" s="2" t="s">
        <v>2713</v>
      </c>
      <c r="E763" s="2" t="s">
        <v>771</v>
      </c>
      <c r="V763" s="4" t="str">
        <f t="shared" si="2"/>
        <v xml:space="preserve"> </v>
      </c>
      <c r="Z763" s="2" t="str">
        <f>IFERROR(VLOOKUP(V763,#REF!, 8, FALSE), "No result")</f>
        <v>No result</v>
      </c>
      <c r="AA763" s="5" t="str">
        <f>IFERROR(VLOOKUP($V763,#REF!, 11, FALSE), "No result")</f>
        <v>No result</v>
      </c>
      <c r="AB763" s="5" t="str">
        <f>IFERROR(VLOOKUP($V763,#REF!, 16, FALSE), "No result")</f>
        <v>No result</v>
      </c>
      <c r="AC763" s="5"/>
      <c r="AD763" s="7" t="str">
        <f t="shared" si="5"/>
        <v/>
      </c>
      <c r="AE763" s="21" t="str">
        <f ca="1">IFERROR(__xludf.DUMMYFUNCTION("IFERROR(FILTER(Certificate!$B:$B, LOWER(Certificate!$A:$A)=LOWER(TRIM($V763)), (Certificate!$D:$D=""H"") + (Certificate!$D:$D=""HTO"")), """")"),"")</f>
        <v/>
      </c>
      <c r="AF763" s="7"/>
      <c r="AG763" s="7" t="str">
        <f t="shared" si="3"/>
        <v/>
      </c>
      <c r="AH763" s="8" t="str">
        <f ca="1">IFERROR(__xludf.DUMMYFUNCTION("IFERROR(FILTER(Certificate!$B:$B, LOWER(Certificate!$A:$A)=LOWER(TRIM($V763)), (Certificate!$D:$D=""TO"") + (Certificate!$D:$D=""HTO"")), """")"),"")</f>
        <v/>
      </c>
      <c r="AI763" s="7"/>
      <c r="AJ763" s="7" t="str">
        <f t="shared" si="4"/>
        <v/>
      </c>
      <c r="AK763" s="8" t="str">
        <f ca="1">IFERROR(__xludf.DUMMYFUNCTION("IFERROR(FILTER(Certificate!$B:$B, Certificate!$A:$A=TRIM($V763), Certificate!$D:$D=""D""), """")"),"")</f>
        <v/>
      </c>
      <c r="AL763" s="2"/>
    </row>
    <row r="764" spans="1:38" ht="13" x14ac:dyDescent="0.15">
      <c r="A764" s="2">
        <v>723</v>
      </c>
      <c r="B764" s="3">
        <v>45555</v>
      </c>
      <c r="D764" s="2" t="s">
        <v>2713</v>
      </c>
      <c r="E764" s="2" t="s">
        <v>771</v>
      </c>
      <c r="V764" s="4" t="str">
        <f t="shared" si="2"/>
        <v xml:space="preserve"> </v>
      </c>
      <c r="Z764" s="2" t="str">
        <f>IFERROR(VLOOKUP(V764,#REF!, 8, FALSE), "No result")</f>
        <v>No result</v>
      </c>
      <c r="AA764" s="5" t="str">
        <f>IFERROR(VLOOKUP($V764,#REF!, 11, FALSE), "No result")</f>
        <v>No result</v>
      </c>
      <c r="AB764" s="5" t="str">
        <f>IFERROR(VLOOKUP($V764,#REF!, 16, FALSE), "No result")</f>
        <v>No result</v>
      </c>
      <c r="AC764" s="5"/>
      <c r="AD764" s="7" t="str">
        <f t="shared" si="5"/>
        <v/>
      </c>
      <c r="AE764" s="21" t="str">
        <f ca="1">IFERROR(__xludf.DUMMYFUNCTION("IFERROR(FILTER(Certificate!$B:$B, LOWER(Certificate!$A:$A)=LOWER(TRIM($V764)), (Certificate!$D:$D=""H"") + (Certificate!$D:$D=""HTO"")), """")"),"")</f>
        <v/>
      </c>
      <c r="AF764" s="7"/>
      <c r="AG764" s="7" t="str">
        <f t="shared" si="3"/>
        <v/>
      </c>
      <c r="AH764" s="8" t="str">
        <f ca="1">IFERROR(__xludf.DUMMYFUNCTION("IFERROR(FILTER(Certificate!$B:$B, LOWER(Certificate!$A:$A)=LOWER(TRIM($V764)), (Certificate!$D:$D=""TO"") + (Certificate!$D:$D=""HTO"")), """")"),"")</f>
        <v/>
      </c>
      <c r="AI764" s="7"/>
      <c r="AJ764" s="7" t="str">
        <f t="shared" si="4"/>
        <v/>
      </c>
      <c r="AK764" s="8" t="str">
        <f ca="1">IFERROR(__xludf.DUMMYFUNCTION("IFERROR(FILTER(Certificate!$B:$B, Certificate!$A:$A=TRIM($V764), Certificate!$D:$D=""D""), """")"),"")</f>
        <v/>
      </c>
      <c r="AL764" s="2"/>
    </row>
    <row r="765" spans="1:38" ht="13" x14ac:dyDescent="0.15">
      <c r="A765" s="2">
        <v>723</v>
      </c>
      <c r="B765" s="3">
        <v>45555</v>
      </c>
      <c r="D765" s="2" t="s">
        <v>2713</v>
      </c>
      <c r="E765" s="2" t="s">
        <v>771</v>
      </c>
      <c r="V765" s="4" t="str">
        <f t="shared" si="2"/>
        <v xml:space="preserve"> </v>
      </c>
      <c r="Z765" s="2" t="str">
        <f>IFERROR(VLOOKUP(V765,#REF!, 8, FALSE), "No result")</f>
        <v>No result</v>
      </c>
      <c r="AA765" s="5" t="str">
        <f>IFERROR(VLOOKUP($V765,#REF!, 11, FALSE), "No result")</f>
        <v>No result</v>
      </c>
      <c r="AB765" s="5" t="str">
        <f>IFERROR(VLOOKUP($V765,#REF!, 16, FALSE), "No result")</f>
        <v>No result</v>
      </c>
      <c r="AC765" s="5"/>
      <c r="AD765" s="7" t="str">
        <f t="shared" si="5"/>
        <v/>
      </c>
      <c r="AE765" s="21" t="str">
        <f ca="1">IFERROR(__xludf.DUMMYFUNCTION("IFERROR(FILTER(Certificate!$B:$B, LOWER(Certificate!$A:$A)=LOWER(TRIM($V765)), (Certificate!$D:$D=""H"") + (Certificate!$D:$D=""HTO"")), """")"),"")</f>
        <v/>
      </c>
      <c r="AF765" s="7"/>
      <c r="AG765" s="7" t="str">
        <f t="shared" si="3"/>
        <v/>
      </c>
      <c r="AH765" s="8" t="str">
        <f ca="1">IFERROR(__xludf.DUMMYFUNCTION("IFERROR(FILTER(Certificate!$B:$B, LOWER(Certificate!$A:$A)=LOWER(TRIM($V765)), (Certificate!$D:$D=""TO"") + (Certificate!$D:$D=""HTO"")), """")"),"")</f>
        <v/>
      </c>
      <c r="AI765" s="7"/>
      <c r="AJ765" s="7" t="str">
        <f t="shared" si="4"/>
        <v/>
      </c>
      <c r="AK765" s="8" t="str">
        <f ca="1">IFERROR(__xludf.DUMMYFUNCTION("IFERROR(FILTER(Certificate!$B:$B, Certificate!$A:$A=TRIM($V765), Certificate!$D:$D=""D""), """")"),"")</f>
        <v/>
      </c>
      <c r="AL765" s="2"/>
    </row>
    <row r="766" spans="1:38" ht="13" x14ac:dyDescent="0.15">
      <c r="A766" s="2">
        <v>723</v>
      </c>
      <c r="B766" s="3">
        <v>45555</v>
      </c>
      <c r="D766" s="2" t="s">
        <v>2713</v>
      </c>
      <c r="E766" s="2" t="s">
        <v>771</v>
      </c>
      <c r="V766" s="4" t="str">
        <f t="shared" si="2"/>
        <v xml:space="preserve"> </v>
      </c>
      <c r="Z766" s="2" t="str">
        <f>IFERROR(VLOOKUP(V766,#REF!, 8, FALSE), "No result")</f>
        <v>No result</v>
      </c>
      <c r="AA766" s="5" t="str">
        <f>IFERROR(VLOOKUP($V766,#REF!, 11, FALSE), "No result")</f>
        <v>No result</v>
      </c>
      <c r="AB766" s="5" t="str">
        <f>IFERROR(VLOOKUP($V766,#REF!, 16, FALSE), "No result")</f>
        <v>No result</v>
      </c>
      <c r="AC766" s="5"/>
      <c r="AD766" s="7" t="str">
        <f t="shared" si="5"/>
        <v/>
      </c>
      <c r="AE766" s="21" t="str">
        <f ca="1">IFERROR(__xludf.DUMMYFUNCTION("IFERROR(FILTER(Certificate!$B:$B, LOWER(Certificate!$A:$A)=LOWER(TRIM($V766)), (Certificate!$D:$D=""H"") + (Certificate!$D:$D=""HTO"")), """")"),"")</f>
        <v/>
      </c>
      <c r="AF766" s="7"/>
      <c r="AG766" s="7" t="str">
        <f t="shared" si="3"/>
        <v/>
      </c>
      <c r="AH766" s="8" t="str">
        <f ca="1">IFERROR(__xludf.DUMMYFUNCTION("IFERROR(FILTER(Certificate!$B:$B, LOWER(Certificate!$A:$A)=LOWER(TRIM($V766)), (Certificate!$D:$D=""TO"") + (Certificate!$D:$D=""HTO"")), """")"),"")</f>
        <v/>
      </c>
      <c r="AI766" s="7"/>
      <c r="AJ766" s="7" t="str">
        <f t="shared" si="4"/>
        <v/>
      </c>
      <c r="AK766" s="8" t="str">
        <f ca="1">IFERROR(__xludf.DUMMYFUNCTION("IFERROR(FILTER(Certificate!$B:$B, Certificate!$A:$A=TRIM($V766), Certificate!$D:$D=""D""), """")"),"")</f>
        <v/>
      </c>
      <c r="AL766" s="2"/>
    </row>
    <row r="767" spans="1:38" ht="13" x14ac:dyDescent="0.15">
      <c r="A767" s="2">
        <v>723</v>
      </c>
      <c r="B767" s="3">
        <v>45555</v>
      </c>
      <c r="D767" s="2" t="s">
        <v>2713</v>
      </c>
      <c r="E767" s="2" t="s">
        <v>771</v>
      </c>
      <c r="V767" s="4" t="str">
        <f t="shared" si="2"/>
        <v xml:space="preserve"> </v>
      </c>
      <c r="Z767" s="2" t="str">
        <f>IFERROR(VLOOKUP(V767,#REF!, 8, FALSE), "No result")</f>
        <v>No result</v>
      </c>
      <c r="AA767" s="5" t="str">
        <f>IFERROR(VLOOKUP($V767,#REF!, 11, FALSE), "No result")</f>
        <v>No result</v>
      </c>
      <c r="AB767" s="5" t="str">
        <f>IFERROR(VLOOKUP($V767,#REF!, 16, FALSE), "No result")</f>
        <v>No result</v>
      </c>
      <c r="AC767" s="5"/>
      <c r="AD767" s="7" t="str">
        <f t="shared" si="5"/>
        <v/>
      </c>
      <c r="AE767" s="21" t="str">
        <f ca="1">IFERROR(__xludf.DUMMYFUNCTION("IFERROR(FILTER(Certificate!$B:$B, LOWER(Certificate!$A:$A)=LOWER(TRIM($V767)), (Certificate!$D:$D=""H"") + (Certificate!$D:$D=""HTO"")), """")"),"")</f>
        <v/>
      </c>
      <c r="AF767" s="7"/>
      <c r="AG767" s="7" t="str">
        <f t="shared" si="3"/>
        <v/>
      </c>
      <c r="AH767" s="8" t="str">
        <f ca="1">IFERROR(__xludf.DUMMYFUNCTION("IFERROR(FILTER(Certificate!$B:$B, LOWER(Certificate!$A:$A)=LOWER(TRIM($V767)), (Certificate!$D:$D=""TO"") + (Certificate!$D:$D=""HTO"")), """")"),"")</f>
        <v/>
      </c>
      <c r="AI767" s="7"/>
      <c r="AJ767" s="7" t="str">
        <f t="shared" si="4"/>
        <v/>
      </c>
      <c r="AK767" s="8" t="str">
        <f ca="1">IFERROR(__xludf.DUMMYFUNCTION("IFERROR(FILTER(Certificate!$B:$B, Certificate!$A:$A=TRIM($V767), Certificate!$D:$D=""D""), """")"),"")</f>
        <v/>
      </c>
      <c r="AL767" s="2"/>
    </row>
    <row r="768" spans="1:38" ht="13" x14ac:dyDescent="0.15">
      <c r="A768" s="2">
        <v>723</v>
      </c>
      <c r="B768" s="3">
        <v>45555</v>
      </c>
      <c r="D768" s="2" t="s">
        <v>2713</v>
      </c>
      <c r="E768" s="2" t="s">
        <v>771</v>
      </c>
      <c r="V768" s="4" t="str">
        <f t="shared" si="2"/>
        <v xml:space="preserve"> </v>
      </c>
      <c r="Z768" s="2" t="str">
        <f>IFERROR(VLOOKUP(V768,#REF!, 8, FALSE), "No result")</f>
        <v>No result</v>
      </c>
      <c r="AA768" s="5" t="str">
        <f>IFERROR(VLOOKUP($V768,#REF!, 11, FALSE), "No result")</f>
        <v>No result</v>
      </c>
      <c r="AB768" s="5" t="str">
        <f>IFERROR(VLOOKUP($V768,#REF!, 16, FALSE), "No result")</f>
        <v>No result</v>
      </c>
      <c r="AC768" s="5"/>
      <c r="AD768" s="7" t="str">
        <f t="shared" si="5"/>
        <v/>
      </c>
      <c r="AE768" s="21" t="str">
        <f ca="1">IFERROR(__xludf.DUMMYFUNCTION("IFERROR(FILTER(Certificate!$B:$B, LOWER(Certificate!$A:$A)=LOWER(TRIM($V768)), (Certificate!$D:$D=""H"") + (Certificate!$D:$D=""HTO"")), """")"),"")</f>
        <v/>
      </c>
      <c r="AF768" s="7"/>
      <c r="AG768" s="7" t="str">
        <f t="shared" si="3"/>
        <v/>
      </c>
      <c r="AH768" s="8" t="str">
        <f ca="1">IFERROR(__xludf.DUMMYFUNCTION("IFERROR(FILTER(Certificate!$B:$B, LOWER(Certificate!$A:$A)=LOWER(TRIM($V768)), (Certificate!$D:$D=""TO"") + (Certificate!$D:$D=""HTO"")), """")"),"")</f>
        <v/>
      </c>
      <c r="AI768" s="7"/>
      <c r="AJ768" s="7" t="str">
        <f t="shared" si="4"/>
        <v/>
      </c>
      <c r="AK768" s="8" t="str">
        <f ca="1">IFERROR(__xludf.DUMMYFUNCTION("IFERROR(FILTER(Certificate!$B:$B, Certificate!$A:$A=TRIM($V768), Certificate!$D:$D=""D""), """")"),"")</f>
        <v/>
      </c>
      <c r="AL768" s="2"/>
    </row>
    <row r="769" spans="1:38" ht="13" x14ac:dyDescent="0.15">
      <c r="A769" s="2">
        <v>723</v>
      </c>
      <c r="B769" s="3">
        <v>45555</v>
      </c>
      <c r="D769" s="2" t="s">
        <v>2713</v>
      </c>
      <c r="E769" s="2" t="s">
        <v>771</v>
      </c>
      <c r="V769" s="4" t="str">
        <f t="shared" ref="V769:V773" si="6">F769&amp;" "&amp;G769</f>
        <v xml:space="preserve"> </v>
      </c>
      <c r="Z769" s="2" t="str">
        <f>IFERROR(VLOOKUP(V769,#REF!, 8, FALSE), "No result")</f>
        <v>No result</v>
      </c>
      <c r="AA769" s="5" t="str">
        <f>IFERROR(VLOOKUP($V769,#REF!, 11, FALSE), "No result")</f>
        <v>No result</v>
      </c>
      <c r="AB769" s="5" t="str">
        <f>IFERROR(VLOOKUP($V769,#REF!, 16, FALSE), "No result")</f>
        <v>No result</v>
      </c>
      <c r="AC769" s="5"/>
      <c r="AD769" s="7" t="str">
        <f t="shared" si="5"/>
        <v/>
      </c>
      <c r="AE769" s="21" t="str">
        <f ca="1">IFERROR(__xludf.DUMMYFUNCTION("IFERROR(FILTER(Certificate!$B:$B, LOWER(Certificate!$A:$A)=LOWER(TRIM($V769)), (Certificate!$D:$D=""H"") + (Certificate!$D:$D=""HTO"")), """")"),"")</f>
        <v/>
      </c>
      <c r="AF769" s="7"/>
      <c r="AG769" s="7" t="str">
        <f t="shared" si="3"/>
        <v/>
      </c>
      <c r="AH769" s="8" t="str">
        <f ca="1">IFERROR(__xludf.DUMMYFUNCTION("IFERROR(FILTER(Certificate!$B:$B, LOWER(Certificate!$A:$A)=LOWER(TRIM($V769)), (Certificate!$D:$D=""TO"") + (Certificate!$D:$D=""HTO"")), """")"),"")</f>
        <v/>
      </c>
      <c r="AI769" s="7"/>
      <c r="AJ769" s="7" t="str">
        <f t="shared" si="4"/>
        <v/>
      </c>
      <c r="AK769" s="8" t="str">
        <f ca="1">IFERROR(__xludf.DUMMYFUNCTION("IFERROR(FILTER(Certificate!$B:$B, Certificate!$A:$A=TRIM($V769), Certificate!$D:$D=""D""), """")"),"")</f>
        <v/>
      </c>
      <c r="AL769" s="2"/>
    </row>
    <row r="770" spans="1:38" ht="13" x14ac:dyDescent="0.15">
      <c r="A770" s="2">
        <v>723</v>
      </c>
      <c r="B770" s="3">
        <v>45555</v>
      </c>
      <c r="D770" s="2" t="s">
        <v>2713</v>
      </c>
      <c r="E770" s="2" t="s">
        <v>771</v>
      </c>
      <c r="V770" s="4" t="str">
        <f t="shared" si="6"/>
        <v xml:space="preserve"> </v>
      </c>
      <c r="Z770" s="2" t="str">
        <f>IFERROR(VLOOKUP(V770,#REF!, 8, FALSE), "No result")</f>
        <v>No result</v>
      </c>
      <c r="AA770" s="5" t="str">
        <f>IFERROR(VLOOKUP($V770,#REF!, 11, FALSE), "No result")</f>
        <v>No result</v>
      </c>
      <c r="AB770" s="5" t="str">
        <f>IFERROR(VLOOKUP($V770,#REF!, 16, FALSE), "No result")</f>
        <v>No result</v>
      </c>
      <c r="AC770" s="5"/>
      <c r="AD770" s="7" t="str">
        <f t="shared" si="5"/>
        <v/>
      </c>
      <c r="AE770" s="21" t="str">
        <f ca="1">IFERROR(__xludf.DUMMYFUNCTION("IFERROR(FILTER(Certificate!$B:$B, LOWER(Certificate!$A:$A)=LOWER(TRIM($V770)), (Certificate!$D:$D=""H"") + (Certificate!$D:$D=""HTO"")), """")"),"")</f>
        <v/>
      </c>
      <c r="AF770" s="7"/>
      <c r="AG770" s="7" t="str">
        <f t="shared" si="3"/>
        <v/>
      </c>
      <c r="AH770" s="8" t="str">
        <f ca="1">IFERROR(__xludf.DUMMYFUNCTION("IFERROR(FILTER(Certificate!$B:$B, LOWER(Certificate!$A:$A)=LOWER(TRIM($V770)), (Certificate!$D:$D=""TO"") + (Certificate!$D:$D=""HTO"")), """")"),"")</f>
        <v/>
      </c>
      <c r="AI770" s="7"/>
      <c r="AJ770" s="7" t="str">
        <f t="shared" si="4"/>
        <v/>
      </c>
      <c r="AK770" s="8" t="str">
        <f ca="1">IFERROR(__xludf.DUMMYFUNCTION("IFERROR(FILTER(Certificate!$B:$B, Certificate!$A:$A=TRIM($V770), Certificate!$D:$D=""D""), """")"),"")</f>
        <v/>
      </c>
      <c r="AL770" s="2"/>
    </row>
    <row r="771" spans="1:38" ht="13" x14ac:dyDescent="0.15">
      <c r="A771" s="2">
        <v>723</v>
      </c>
      <c r="B771" s="3">
        <v>45555</v>
      </c>
      <c r="D771" s="2" t="s">
        <v>2713</v>
      </c>
      <c r="E771" s="2" t="s">
        <v>771</v>
      </c>
      <c r="V771" s="4" t="str">
        <f t="shared" si="6"/>
        <v xml:space="preserve"> </v>
      </c>
      <c r="Z771" s="2" t="str">
        <f>IFERROR(VLOOKUP(V771,#REF!, 8, FALSE), "No result")</f>
        <v>No result</v>
      </c>
      <c r="AA771" s="5" t="str">
        <f>IFERROR(VLOOKUP($V771,#REF!, 11, FALSE), "No result")</f>
        <v>No result</v>
      </c>
      <c r="AB771" s="5" t="str">
        <f>IFERROR(VLOOKUP($V771,#REF!, 16, FALSE), "No result")</f>
        <v>No result</v>
      </c>
      <c r="AC771" s="5"/>
      <c r="AD771" s="7" t="str">
        <f t="shared" si="5"/>
        <v/>
      </c>
      <c r="AE771" s="21" t="str">
        <f ca="1">IFERROR(__xludf.DUMMYFUNCTION("IFERROR(FILTER(Certificate!$B:$B, LOWER(Certificate!$A:$A)=LOWER(TRIM($V771)), (Certificate!$D:$D=""H"") + (Certificate!$D:$D=""HTO"")), """")"),"")</f>
        <v/>
      </c>
      <c r="AF771" s="7"/>
      <c r="AG771" s="7" t="str">
        <f t="shared" si="3"/>
        <v/>
      </c>
      <c r="AH771" s="8" t="str">
        <f ca="1">IFERROR(__xludf.DUMMYFUNCTION("IFERROR(FILTER(Certificate!$B:$B, LOWER(Certificate!$A:$A)=LOWER(TRIM($V771)), (Certificate!$D:$D=""TO"") + (Certificate!$D:$D=""HTO"")), """")"),"")</f>
        <v/>
      </c>
      <c r="AI771" s="7"/>
      <c r="AJ771" s="7" t="str">
        <f t="shared" si="4"/>
        <v/>
      </c>
      <c r="AK771" s="8" t="str">
        <f ca="1">IFERROR(__xludf.DUMMYFUNCTION("IFERROR(FILTER(Certificate!$B:$B, Certificate!$A:$A=TRIM($V771), Certificate!$D:$D=""D""), """")"),"")</f>
        <v/>
      </c>
      <c r="AL771" s="2"/>
    </row>
    <row r="772" spans="1:38" ht="13" x14ac:dyDescent="0.15">
      <c r="A772" s="2">
        <v>723</v>
      </c>
      <c r="B772" s="3">
        <v>45555</v>
      </c>
      <c r="D772" s="2" t="s">
        <v>2713</v>
      </c>
      <c r="E772" s="2" t="s">
        <v>771</v>
      </c>
      <c r="V772" s="4" t="str">
        <f t="shared" si="6"/>
        <v xml:space="preserve"> </v>
      </c>
      <c r="Z772" s="2" t="str">
        <f>IFERROR(VLOOKUP(V772,#REF!, 8, FALSE), "No result")</f>
        <v>No result</v>
      </c>
      <c r="AA772" s="5" t="str">
        <f>IFERROR(VLOOKUP($V772,#REF!, 11, FALSE), "No result")</f>
        <v>No result</v>
      </c>
      <c r="AB772" s="5" t="str">
        <f>IFERROR(VLOOKUP($V772,#REF!, 16, FALSE), "No result")</f>
        <v>No result</v>
      </c>
      <c r="AC772" s="5"/>
      <c r="AD772" s="7" t="str">
        <f t="shared" si="5"/>
        <v/>
      </c>
      <c r="AE772" s="21" t="str">
        <f ca="1">IFERROR(__xludf.DUMMYFUNCTION("IFERROR(FILTER(Certificate!$B:$B, LOWER(Certificate!$A:$A)=LOWER(TRIM($V772)), (Certificate!$D:$D=""H"") + (Certificate!$D:$D=""HTO"")), """")"),"")</f>
        <v/>
      </c>
      <c r="AF772" s="7"/>
      <c r="AG772" s="7" t="str">
        <f t="shared" si="3"/>
        <v/>
      </c>
      <c r="AH772" s="8" t="str">
        <f ca="1">IFERROR(__xludf.DUMMYFUNCTION("IFERROR(FILTER(Certificate!$B:$B, LOWER(Certificate!$A:$A)=LOWER(TRIM($V772)), (Certificate!$D:$D=""TO"") + (Certificate!$D:$D=""HTO"")), """")"),"")</f>
        <v/>
      </c>
      <c r="AI772" s="7"/>
      <c r="AJ772" s="7" t="str">
        <f t="shared" si="4"/>
        <v/>
      </c>
      <c r="AK772" s="8" t="str">
        <f ca="1">IFERROR(__xludf.DUMMYFUNCTION("IFERROR(FILTER(Certificate!$B:$B, Certificate!$A:$A=TRIM($V772), Certificate!$D:$D=""D""), """")"),"")</f>
        <v/>
      </c>
      <c r="AL772" s="2"/>
    </row>
    <row r="773" spans="1:38" ht="13" x14ac:dyDescent="0.15">
      <c r="A773" s="2">
        <v>723</v>
      </c>
      <c r="B773" s="3">
        <v>45555</v>
      </c>
      <c r="D773" s="2" t="s">
        <v>2713</v>
      </c>
      <c r="E773" s="2" t="s">
        <v>771</v>
      </c>
      <c r="V773" s="4" t="str">
        <f t="shared" si="6"/>
        <v xml:space="preserve"> </v>
      </c>
      <c r="Z773" s="2" t="str">
        <f>IFERROR(VLOOKUP(V773,#REF!, 8, FALSE), "No result")</f>
        <v>No result</v>
      </c>
      <c r="AA773" s="5" t="str">
        <f>IFERROR(VLOOKUP($V773,#REF!, 11, FALSE), "No result")</f>
        <v>No result</v>
      </c>
      <c r="AB773" s="5" t="str">
        <f>IFERROR(VLOOKUP($V773,#REF!, 16, FALSE), "No result")</f>
        <v>No result</v>
      </c>
      <c r="AC773" s="5"/>
      <c r="AD773" s="7" t="str">
        <f t="shared" si="5"/>
        <v/>
      </c>
      <c r="AE773" s="21" t="str">
        <f ca="1">IFERROR(__xludf.DUMMYFUNCTION("IFERROR(FILTER(Certificate!$B:$B, LOWER(Certificate!$A:$A)=LOWER(TRIM($V773)), (Certificate!$D:$D=""H"") + (Certificate!$D:$D=""HTO"")), """")"),"")</f>
        <v/>
      </c>
      <c r="AF773" s="7"/>
      <c r="AG773" s="7" t="str">
        <f t="shared" si="3"/>
        <v/>
      </c>
      <c r="AH773" s="8" t="str">
        <f ca="1">IFERROR(__xludf.DUMMYFUNCTION("IFERROR(FILTER(Certificate!$B:$B, LOWER(Certificate!$A:$A)=LOWER(TRIM($V773)), (Certificate!$D:$D=""TO"") + (Certificate!$D:$D=""HTO"")), """")"),"")</f>
        <v/>
      </c>
      <c r="AI773" s="7"/>
      <c r="AJ773" s="7" t="str">
        <f t="shared" si="4"/>
        <v/>
      </c>
      <c r="AK773" s="8" t="str">
        <f ca="1">IFERROR(__xludf.DUMMYFUNCTION("IFERROR(FILTER(Certificate!$B:$B, Certificate!$A:$A=TRIM($V773), Certificate!$D:$D=""D""), """")"),"")</f>
        <v/>
      </c>
      <c r="AL773" s="2"/>
    </row>
    <row r="774" spans="1:38" ht="13" x14ac:dyDescent="0.15">
      <c r="B774" s="3"/>
      <c r="V774" s="4"/>
      <c r="AA774" s="5"/>
      <c r="AB774" s="5"/>
      <c r="AC774" s="5"/>
      <c r="AD774" s="7"/>
      <c r="AE774" s="21" t="str">
        <f ca="1">IFERROR(__xludf.DUMMYFUNCTION("IFERROR(FILTER(Certificate!$B:$B, LOWER(Certificate!$A:$A)=LOWER(TRIM($V774)), (Certificate!$D:$D=""H"") + (Certificate!$D:$D=""HTO"")), """")"),"")</f>
        <v/>
      </c>
      <c r="AF774" s="7"/>
      <c r="AG774" s="7"/>
      <c r="AH774" s="8" t="str">
        <f ca="1">IFERROR(__xludf.DUMMYFUNCTION("IFERROR(FILTER(Certificate!$B:$B, LOWER(Certificate!$A:$A)=LOWER(TRIM($V774)), (Certificate!$D:$D=""TO"") + (Certificate!$D:$D=""HTO"")), """")"),"")</f>
        <v/>
      </c>
      <c r="AI774" s="7"/>
      <c r="AJ774" s="7"/>
      <c r="AK774" s="8" t="str">
        <f ca="1">IFERROR(__xludf.DUMMYFUNCTION("IFERROR(FILTER(Certificate!$B:$B, Certificate!$A:$A=TRIM($V774), Certificate!$D:$D=""D""), """")"),"")</f>
        <v/>
      </c>
    </row>
    <row r="775" spans="1:38" ht="13" x14ac:dyDescent="0.15">
      <c r="B775" s="3"/>
      <c r="V775" s="4"/>
      <c r="AA775" s="5"/>
      <c r="AB775" s="5"/>
      <c r="AC775" s="5"/>
      <c r="AD775" s="7"/>
      <c r="AE775" s="21" t="str">
        <f ca="1">IFERROR(__xludf.DUMMYFUNCTION("IFERROR(FILTER(Certificate!$B:$B, LOWER(Certificate!$A:$A)=LOWER(TRIM($V775)), (Certificate!$D:$D=""H"") + (Certificate!$D:$D=""HTO"")), """")"),"")</f>
        <v/>
      </c>
      <c r="AF775" s="7"/>
      <c r="AG775" s="7"/>
      <c r="AH775" s="8" t="str">
        <f ca="1">IFERROR(__xludf.DUMMYFUNCTION("IFERROR(FILTER(Certificate!$B:$B, LOWER(Certificate!$A:$A)=LOWER(TRIM($V775)), (Certificate!$D:$D=""TO"") + (Certificate!$D:$D=""HTO"")), """")"),"")</f>
        <v/>
      </c>
      <c r="AI775" s="7"/>
      <c r="AJ775" s="7"/>
      <c r="AK775" s="8" t="str">
        <f ca="1">IFERROR(__xludf.DUMMYFUNCTION("IFERROR(FILTER(Certificate!$B:$B, Certificate!$A:$A=TRIM($V775), Certificate!$D:$D=""D""), """")"),"")</f>
        <v/>
      </c>
    </row>
    <row r="776" spans="1:38" ht="13" x14ac:dyDescent="0.15">
      <c r="B776" s="3"/>
      <c r="V776" s="4"/>
      <c r="AA776" s="5"/>
      <c r="AB776" s="5"/>
      <c r="AC776" s="5"/>
      <c r="AD776" s="7"/>
      <c r="AE776" s="21" t="str">
        <f ca="1">IFERROR(__xludf.DUMMYFUNCTION("IFERROR(FILTER(Certificate!$B:$B, LOWER(Certificate!$A:$A)=LOWER(TRIM($V776)), (Certificate!$D:$D=""H"") + (Certificate!$D:$D=""HTO"")), """")"),"")</f>
        <v/>
      </c>
      <c r="AF776" s="7"/>
      <c r="AG776" s="7"/>
      <c r="AH776" s="8" t="str">
        <f ca="1">IFERROR(__xludf.DUMMYFUNCTION("IFERROR(FILTER(Certificate!$B:$B, LOWER(Certificate!$A:$A)=LOWER(TRIM($V776)), (Certificate!$D:$D=""TO"") + (Certificate!$D:$D=""HTO"")), """")"),"")</f>
        <v/>
      </c>
      <c r="AI776" s="7"/>
      <c r="AJ776" s="7"/>
      <c r="AK776" s="8" t="str">
        <f ca="1">IFERROR(__xludf.DUMMYFUNCTION("IFERROR(FILTER(Certificate!$B:$B, Certificate!$A:$A=TRIM($V776), Certificate!$D:$D=""D""), """")"),"")</f>
        <v/>
      </c>
    </row>
    <row r="777" spans="1:38" ht="13" x14ac:dyDescent="0.15">
      <c r="B777" s="3"/>
      <c r="V777" s="4"/>
      <c r="AA777" s="5"/>
      <c r="AB777" s="5"/>
      <c r="AC777" s="5"/>
      <c r="AD777" s="7"/>
      <c r="AE777" s="21" t="str">
        <f ca="1">IFERROR(__xludf.DUMMYFUNCTION("IFERROR(FILTER(Certificate!$B:$B, LOWER(Certificate!$A:$A)=LOWER(TRIM($V777)), (Certificate!$D:$D=""H"") + (Certificate!$D:$D=""HTO"")), """")"),"")</f>
        <v/>
      </c>
      <c r="AF777" s="7"/>
      <c r="AG777" s="7"/>
      <c r="AH777" s="8" t="str">
        <f ca="1">IFERROR(__xludf.DUMMYFUNCTION("IFERROR(FILTER(Certificate!$B:$B, LOWER(Certificate!$A:$A)=LOWER(TRIM($V777)), (Certificate!$D:$D=""TO"") + (Certificate!$D:$D=""HTO"")), """")"),"")</f>
        <v/>
      </c>
      <c r="AI777" s="7"/>
      <c r="AJ777" s="7"/>
      <c r="AK777" s="8" t="str">
        <f ca="1">IFERROR(__xludf.DUMMYFUNCTION("IFERROR(FILTER(Certificate!$B:$B, Certificate!$A:$A=TRIM($V777), Certificate!$D:$D=""D""), """")"),"")</f>
        <v/>
      </c>
    </row>
    <row r="778" spans="1:38" ht="13" x14ac:dyDescent="0.15">
      <c r="B778" s="3"/>
      <c r="V778" s="4"/>
      <c r="AA778" s="5"/>
      <c r="AB778" s="5"/>
      <c r="AC778" s="5"/>
      <c r="AD778" s="7"/>
      <c r="AE778" s="21" t="str">
        <f ca="1">IFERROR(__xludf.DUMMYFUNCTION("IFERROR(FILTER(Certificate!$B:$B, LOWER(Certificate!$A:$A)=LOWER(TRIM($V778)), (Certificate!$D:$D=""H"") + (Certificate!$D:$D=""HTO"")), """")"),"")</f>
        <v/>
      </c>
      <c r="AF778" s="7"/>
      <c r="AG778" s="7"/>
      <c r="AH778" s="8" t="str">
        <f ca="1">IFERROR(__xludf.DUMMYFUNCTION("IFERROR(FILTER(Certificate!$B:$B, LOWER(Certificate!$A:$A)=LOWER(TRIM($V778)), (Certificate!$D:$D=""TO"") + (Certificate!$D:$D=""HTO"")), """")"),"")</f>
        <v/>
      </c>
      <c r="AI778" s="7"/>
      <c r="AJ778" s="7"/>
      <c r="AK778" s="8" t="str">
        <f ca="1">IFERROR(__xludf.DUMMYFUNCTION("IFERROR(FILTER(Certificate!$B:$B, Certificate!$A:$A=TRIM($V778), Certificate!$D:$D=""D""), """")"),"")</f>
        <v/>
      </c>
    </row>
    <row r="779" spans="1:38" ht="13" x14ac:dyDescent="0.15">
      <c r="B779" s="3"/>
      <c r="V779" s="4"/>
      <c r="AA779" s="5"/>
      <c r="AB779" s="5"/>
      <c r="AC779" s="5"/>
      <c r="AD779" s="7"/>
      <c r="AE779" s="21" t="str">
        <f ca="1">IFERROR(__xludf.DUMMYFUNCTION("IFERROR(FILTER(Certificate!$B:$B, LOWER(Certificate!$A:$A)=LOWER(TRIM($V779)), (Certificate!$D:$D=""H"") + (Certificate!$D:$D=""HTO"")), """")"),"")</f>
        <v/>
      </c>
      <c r="AF779" s="7"/>
      <c r="AG779" s="7"/>
      <c r="AH779" s="8" t="str">
        <f ca="1">IFERROR(__xludf.DUMMYFUNCTION("IFERROR(FILTER(Certificate!$B:$B, LOWER(Certificate!$A:$A)=LOWER(TRIM($V779)), (Certificate!$D:$D=""TO"") + (Certificate!$D:$D=""HTO"")), """")"),"")</f>
        <v/>
      </c>
      <c r="AI779" s="7"/>
      <c r="AJ779" s="7"/>
      <c r="AK779" s="8" t="str">
        <f ca="1">IFERROR(__xludf.DUMMYFUNCTION("IFERROR(FILTER(Certificate!$B:$B, Certificate!$A:$A=TRIM($V779), Certificate!$D:$D=""D""), """")"),"")</f>
        <v/>
      </c>
    </row>
    <row r="780" spans="1:38" ht="13" x14ac:dyDescent="0.15">
      <c r="B780" s="3"/>
      <c r="V780" s="4"/>
      <c r="AA780" s="5"/>
      <c r="AB780" s="5"/>
      <c r="AC780" s="5"/>
      <c r="AD780" s="7"/>
      <c r="AE780" s="21" t="str">
        <f ca="1">IFERROR(__xludf.DUMMYFUNCTION("IFERROR(FILTER(Certificate!$B:$B, LOWER(Certificate!$A:$A)=LOWER(TRIM($V780)), (Certificate!$D:$D=""H"") + (Certificate!$D:$D=""HTO"")), """")"),"")</f>
        <v/>
      </c>
      <c r="AF780" s="7"/>
      <c r="AG780" s="7"/>
      <c r="AH780" s="8" t="str">
        <f ca="1">IFERROR(__xludf.DUMMYFUNCTION("IFERROR(FILTER(Certificate!$B:$B, LOWER(Certificate!$A:$A)=LOWER(TRIM($V780)), (Certificate!$D:$D=""TO"") + (Certificate!$D:$D=""HTO"")), """")"),"")</f>
        <v/>
      </c>
      <c r="AI780" s="7"/>
      <c r="AJ780" s="7"/>
      <c r="AK780" s="8" t="str">
        <f ca="1">IFERROR(__xludf.DUMMYFUNCTION("IFERROR(FILTER(Certificate!$B:$B, Certificate!$A:$A=TRIM($V780), Certificate!$D:$D=""D""), """")"),"")</f>
        <v/>
      </c>
    </row>
    <row r="781" spans="1:38" ht="13" x14ac:dyDescent="0.15">
      <c r="B781" s="3"/>
      <c r="V781" s="4"/>
      <c r="AA781" s="5"/>
      <c r="AB781" s="5"/>
      <c r="AC781" s="5"/>
      <c r="AD781" s="7"/>
      <c r="AE781" s="21" t="str">
        <f ca="1">IFERROR(__xludf.DUMMYFUNCTION("IFERROR(FILTER(Certificate!$B:$B, LOWER(Certificate!$A:$A)=LOWER(TRIM($V781)), (Certificate!$D:$D=""H"") + (Certificate!$D:$D=""HTO"")), """")"),"")</f>
        <v/>
      </c>
      <c r="AF781" s="7"/>
      <c r="AG781" s="7"/>
      <c r="AH781" s="8" t="str">
        <f ca="1">IFERROR(__xludf.DUMMYFUNCTION("IFERROR(FILTER(Certificate!$B:$B, LOWER(Certificate!$A:$A)=LOWER(TRIM($V781)), (Certificate!$D:$D=""TO"") + (Certificate!$D:$D=""HTO"")), """")"),"")</f>
        <v/>
      </c>
      <c r="AI781" s="7"/>
      <c r="AJ781" s="7"/>
      <c r="AK781" s="8" t="str">
        <f ca="1">IFERROR(__xludf.DUMMYFUNCTION("IFERROR(FILTER(Certificate!$B:$B, Certificate!$A:$A=TRIM($V781), Certificate!$D:$D=""D""), """")"),"")</f>
        <v/>
      </c>
    </row>
    <row r="782" spans="1:38" ht="13" x14ac:dyDescent="0.15">
      <c r="B782" s="3"/>
      <c r="V782" s="4"/>
      <c r="AA782" s="5"/>
      <c r="AB782" s="5"/>
      <c r="AC782" s="5"/>
      <c r="AD782" s="7"/>
      <c r="AE782" s="21" t="str">
        <f ca="1">IFERROR(__xludf.DUMMYFUNCTION("IFERROR(FILTER(Certificate!$B:$B, LOWER(Certificate!$A:$A)=LOWER(TRIM($V782)), (Certificate!$D:$D=""H"") + (Certificate!$D:$D=""HTO"")), """")"),"")</f>
        <v/>
      </c>
      <c r="AF782" s="7"/>
      <c r="AG782" s="7"/>
      <c r="AH782" s="8" t="str">
        <f ca="1">IFERROR(__xludf.DUMMYFUNCTION("IFERROR(FILTER(Certificate!$B:$B, LOWER(Certificate!$A:$A)=LOWER(TRIM($V782)), (Certificate!$D:$D=""TO"") + (Certificate!$D:$D=""HTO"")), """")"),"")</f>
        <v/>
      </c>
      <c r="AI782" s="7"/>
      <c r="AJ782" s="7"/>
      <c r="AK782" s="8" t="str">
        <f ca="1">IFERROR(__xludf.DUMMYFUNCTION("IFERROR(FILTER(Certificate!$B:$B, Certificate!$A:$A=TRIM($V782), Certificate!$D:$D=""D""), """")"),"")</f>
        <v/>
      </c>
    </row>
    <row r="783" spans="1:38" ht="13" x14ac:dyDescent="0.15">
      <c r="B783" s="3"/>
      <c r="V783" s="4"/>
      <c r="AA783" s="5"/>
      <c r="AB783" s="5"/>
      <c r="AC783" s="5"/>
      <c r="AD783" s="7"/>
      <c r="AE783" s="21" t="str">
        <f ca="1">IFERROR(__xludf.DUMMYFUNCTION("IFERROR(FILTER(Certificate!$B:$B, LOWER(Certificate!$A:$A)=LOWER(TRIM($V783)), (Certificate!$D:$D=""H"") + (Certificate!$D:$D=""HTO"")), """")"),"")</f>
        <v/>
      </c>
      <c r="AF783" s="7"/>
      <c r="AG783" s="7"/>
      <c r="AH783" s="8" t="str">
        <f ca="1">IFERROR(__xludf.DUMMYFUNCTION("IFERROR(FILTER(Certificate!$B:$B, LOWER(Certificate!$A:$A)=LOWER(TRIM($V783)), (Certificate!$D:$D=""TO"") + (Certificate!$D:$D=""HTO"")), """")"),"")</f>
        <v/>
      </c>
      <c r="AI783" s="7"/>
      <c r="AJ783" s="7"/>
      <c r="AK783" s="8" t="str">
        <f ca="1">IFERROR(__xludf.DUMMYFUNCTION("IFERROR(FILTER(Certificate!$B:$B, Certificate!$A:$A=TRIM($V783), Certificate!$D:$D=""D""), """")"),"")</f>
        <v/>
      </c>
    </row>
    <row r="784" spans="1:38" ht="13" x14ac:dyDescent="0.15">
      <c r="B784" s="3"/>
      <c r="V784" s="4"/>
      <c r="AA784" s="5"/>
      <c r="AB784" s="5"/>
      <c r="AC784" s="5"/>
      <c r="AD784" s="7"/>
      <c r="AE784" s="21" t="str">
        <f ca="1">IFERROR(__xludf.DUMMYFUNCTION("IFERROR(FILTER(Certificate!$B:$B, LOWER(Certificate!$A:$A)=LOWER(TRIM($V784)), (Certificate!$D:$D=""H"") + (Certificate!$D:$D=""HTO"")), """")"),"")</f>
        <v/>
      </c>
      <c r="AF784" s="7"/>
      <c r="AG784" s="7"/>
      <c r="AH784" s="8" t="str">
        <f ca="1">IFERROR(__xludf.DUMMYFUNCTION("IFERROR(FILTER(Certificate!$B:$B, LOWER(Certificate!$A:$A)=LOWER(TRIM($V784)), (Certificate!$D:$D=""TO"") + (Certificate!$D:$D=""HTO"")), """")"),"")</f>
        <v/>
      </c>
      <c r="AI784" s="7"/>
      <c r="AJ784" s="7"/>
      <c r="AK784" s="8" t="str">
        <f ca="1">IFERROR(__xludf.DUMMYFUNCTION("IFERROR(FILTER(Certificate!$B:$B, Certificate!$A:$A=TRIM($V784), Certificate!$D:$D=""D""), """")"),"")</f>
        <v/>
      </c>
    </row>
    <row r="785" spans="2:37" ht="13" x14ac:dyDescent="0.15">
      <c r="B785" s="3"/>
      <c r="V785" s="4"/>
      <c r="AA785" s="5"/>
      <c r="AB785" s="5"/>
      <c r="AC785" s="5"/>
      <c r="AD785" s="7"/>
      <c r="AE785" s="21" t="str">
        <f ca="1">IFERROR(__xludf.DUMMYFUNCTION("IFERROR(FILTER(Certificate!$B:$B, LOWER(Certificate!$A:$A)=LOWER(TRIM($V785)), (Certificate!$D:$D=""H"") + (Certificate!$D:$D=""HTO"")), """")"),"")</f>
        <v/>
      </c>
      <c r="AF785" s="7"/>
      <c r="AG785" s="7"/>
      <c r="AH785" s="8" t="str">
        <f ca="1">IFERROR(__xludf.DUMMYFUNCTION("IFERROR(FILTER(Certificate!$B:$B, LOWER(Certificate!$A:$A)=LOWER(TRIM($V785)), (Certificate!$D:$D=""TO"") + (Certificate!$D:$D=""HTO"")), """")"),"")</f>
        <v/>
      </c>
      <c r="AI785" s="7"/>
      <c r="AJ785" s="7"/>
      <c r="AK785" s="8" t="str">
        <f ca="1">IFERROR(__xludf.DUMMYFUNCTION("IFERROR(FILTER(Certificate!$B:$B, Certificate!$A:$A=TRIM($V785), Certificate!$D:$D=""D""), """")"),"")</f>
        <v/>
      </c>
    </row>
    <row r="786" spans="2:37" ht="13" x14ac:dyDescent="0.15">
      <c r="B786" s="3"/>
      <c r="V786" s="4"/>
      <c r="AA786" s="5"/>
      <c r="AB786" s="5"/>
      <c r="AC786" s="5"/>
      <c r="AD786" s="7"/>
      <c r="AE786" s="21" t="str">
        <f ca="1">IFERROR(__xludf.DUMMYFUNCTION("IFERROR(FILTER(Certificate!$B:$B, Certificate!$A:$A=TRIM($V786), Certificate!$D:$D=""H""), """")"),"")</f>
        <v/>
      </c>
      <c r="AF786" s="7"/>
      <c r="AG786" s="7"/>
      <c r="AH786" s="8" t="str">
        <f ca="1">IFERROR(__xludf.DUMMYFUNCTION("IFERROR(FILTER(Certificate!$B:$B, LOWER(Certificate!$A:$A)=LOWER(TRIM($V786)), (Certificate!$D:$D=""TO"") + (Certificate!$D:$D=""HTO"")), """")"),"")</f>
        <v/>
      </c>
      <c r="AI786" s="7"/>
      <c r="AJ786" s="7"/>
      <c r="AK786" s="8" t="str">
        <f ca="1">IFERROR(__xludf.DUMMYFUNCTION("IFERROR(FILTER(Certificate!$B:$B, Certificate!$A:$A=TRIM($V786), Certificate!$D:$D=""D""), """")"),"")</f>
        <v/>
      </c>
    </row>
    <row r="787" spans="2:37" ht="13" x14ac:dyDescent="0.15">
      <c r="B787" s="3"/>
      <c r="V787" s="4"/>
      <c r="AA787" s="5"/>
      <c r="AB787" s="5"/>
      <c r="AC787" s="5"/>
      <c r="AD787" s="7"/>
      <c r="AE787" s="21" t="str">
        <f ca="1">IFERROR(__xludf.DUMMYFUNCTION("IFERROR(FILTER(Certificate!$B:$B, Certificate!$A:$A=TRIM($V787), Certificate!$D:$D=""H""), """")"),"")</f>
        <v/>
      </c>
      <c r="AF787" s="7"/>
      <c r="AG787" s="7"/>
      <c r="AH787" s="8" t="str">
        <f ca="1">IFERROR(__xludf.DUMMYFUNCTION("IFERROR(FILTER(Certificate!$B:$B, LOWER(Certificate!$A:$A)=LOWER(TRIM($V787)), (Certificate!$D:$D=""TO"") + (Certificate!$D:$D=""HTO"")), """")"),"")</f>
        <v/>
      </c>
      <c r="AI787" s="7"/>
      <c r="AJ787" s="7"/>
      <c r="AK787" s="8" t="str">
        <f ca="1">IFERROR(__xludf.DUMMYFUNCTION("IFERROR(FILTER(Certificate!$B:$B, Certificate!$A:$A=TRIM($V787), Certificate!$D:$D=""D""), """")"),"")</f>
        <v/>
      </c>
    </row>
    <row r="788" spans="2:37" ht="13" x14ac:dyDescent="0.15">
      <c r="B788" s="3"/>
      <c r="V788" s="4"/>
      <c r="AA788" s="5"/>
      <c r="AB788" s="5"/>
      <c r="AC788" s="5"/>
      <c r="AD788" s="7"/>
      <c r="AE788" s="21" t="str">
        <f ca="1">IFERROR(__xludf.DUMMYFUNCTION("IFERROR(FILTER(Certificate!$B:$B, Certificate!$A:$A=TRIM($V788), Certificate!$D:$D=""H""), """")"),"")</f>
        <v/>
      </c>
      <c r="AF788" s="7"/>
      <c r="AG788" s="7"/>
      <c r="AH788" s="8" t="str">
        <f ca="1">IFERROR(__xludf.DUMMYFUNCTION("IFERROR(FILTER(Certificate!$B:$B, LOWER(Certificate!$A:$A)=LOWER(TRIM($V788)), (Certificate!$D:$D=""TO"") + (Certificate!$D:$D=""HTO"")), """")"),"")</f>
        <v/>
      </c>
      <c r="AI788" s="7"/>
      <c r="AJ788" s="7"/>
      <c r="AK788" s="8" t="str">
        <f ca="1">IFERROR(__xludf.DUMMYFUNCTION("IFERROR(FILTER(Certificate!$B:$B, Certificate!$A:$A=TRIM($V788), Certificate!$D:$D=""D""), """")"),"")</f>
        <v/>
      </c>
    </row>
    <row r="789" spans="2:37" ht="13" x14ac:dyDescent="0.15">
      <c r="B789" s="3"/>
      <c r="V789" s="4"/>
      <c r="AA789" s="5"/>
      <c r="AB789" s="5"/>
      <c r="AC789" s="5"/>
      <c r="AD789" s="7"/>
      <c r="AE789" s="21" t="str">
        <f ca="1">IFERROR(__xludf.DUMMYFUNCTION("IFERROR(FILTER(Certificate!$B:$B, Certificate!$A:$A=TRIM($V789), Certificate!$D:$D=""H""), """")"),"")</f>
        <v/>
      </c>
      <c r="AF789" s="7"/>
      <c r="AG789" s="7"/>
      <c r="AH789" s="8" t="str">
        <f ca="1">IFERROR(__xludf.DUMMYFUNCTION("IFERROR(FILTER(Certificate!$B:$B, LOWER(Certificate!$A:$A)=LOWER(TRIM($V789)), (Certificate!$D:$D=""TO"") + (Certificate!$D:$D=""HTO"")), """")"),"")</f>
        <v/>
      </c>
      <c r="AI789" s="7"/>
      <c r="AJ789" s="7"/>
      <c r="AK789" s="8" t="str">
        <f ca="1">IFERROR(__xludf.DUMMYFUNCTION("IFERROR(FILTER(Certificate!$B:$B, Certificate!$A:$A=TRIM($V789), Certificate!$D:$D=""D""), """")"),"")</f>
        <v/>
      </c>
    </row>
    <row r="790" spans="2:37" ht="13" x14ac:dyDescent="0.15">
      <c r="B790" s="3"/>
      <c r="V790" s="4"/>
      <c r="AA790" s="5"/>
      <c r="AB790" s="5"/>
      <c r="AC790" s="5"/>
      <c r="AD790" s="7"/>
      <c r="AE790" s="21" t="str">
        <f ca="1">IFERROR(__xludf.DUMMYFUNCTION("IFERROR(FILTER(Certificate!$B:$B, Certificate!$A:$A=TRIM($V790), Certificate!$D:$D=""H""), """")"),"")</f>
        <v/>
      </c>
      <c r="AF790" s="7"/>
      <c r="AG790" s="7"/>
      <c r="AH790" s="8" t="str">
        <f ca="1">IFERROR(__xludf.DUMMYFUNCTION("IFERROR(FILTER(Certificate!$B:$B, LOWER(Certificate!$A:$A)=LOWER(TRIM($V790)), (Certificate!$D:$D=""TO"") + (Certificate!$D:$D=""HTO"")), """")"),"")</f>
        <v/>
      </c>
      <c r="AI790" s="7"/>
      <c r="AJ790" s="7"/>
      <c r="AK790" s="8" t="str">
        <f ca="1">IFERROR(__xludf.DUMMYFUNCTION("IFERROR(FILTER(Certificate!$B:$B, Certificate!$A:$A=TRIM($V790), Certificate!$D:$D=""D""), """")"),"")</f>
        <v/>
      </c>
    </row>
    <row r="791" spans="2:37" ht="13" x14ac:dyDescent="0.15">
      <c r="B791" s="3"/>
      <c r="V791" s="4"/>
      <c r="AA791" s="5"/>
      <c r="AB791" s="5"/>
      <c r="AC791" s="5"/>
      <c r="AD791" s="7"/>
      <c r="AE791" s="21" t="str">
        <f ca="1">IFERROR(__xludf.DUMMYFUNCTION("IFERROR(FILTER(Certificate!$B:$B, Certificate!$A:$A=TRIM($V791), Certificate!$D:$D=""H""), """")"),"")</f>
        <v/>
      </c>
      <c r="AF791" s="7"/>
      <c r="AG791" s="7"/>
      <c r="AH791" s="8" t="str">
        <f ca="1">IFERROR(__xludf.DUMMYFUNCTION("IFERROR(FILTER(Certificate!$B:$B, LOWER(Certificate!$A:$A)=LOWER(TRIM($V791)), (Certificate!$D:$D=""TO"") + (Certificate!$D:$D=""HTO"")), """")"),"")</f>
        <v/>
      </c>
      <c r="AI791" s="7"/>
      <c r="AJ791" s="7"/>
      <c r="AK791" s="8" t="str">
        <f ca="1">IFERROR(__xludf.DUMMYFUNCTION("IFERROR(FILTER(Certificate!$B:$B, Certificate!$A:$A=TRIM($V791), Certificate!$D:$D=""D""), """")"),"")</f>
        <v/>
      </c>
    </row>
    <row r="792" spans="2:37" ht="13" x14ac:dyDescent="0.15">
      <c r="B792" s="3"/>
      <c r="V792" s="4"/>
      <c r="AA792" s="5"/>
      <c r="AB792" s="5"/>
      <c r="AC792" s="5"/>
      <c r="AD792" s="7"/>
      <c r="AE792" s="21" t="str">
        <f ca="1">IFERROR(__xludf.DUMMYFUNCTION("IFERROR(FILTER(Certificate!$B:$B, Certificate!$A:$A=TRIM($V792), Certificate!$D:$D=""H""), """")"),"")</f>
        <v/>
      </c>
      <c r="AF792" s="7"/>
      <c r="AG792" s="7"/>
      <c r="AH792" s="8" t="str">
        <f ca="1">IFERROR(__xludf.DUMMYFUNCTION("IFERROR(FILTER(Certificate!$B:$B, LOWER(Certificate!$A:$A)=LOWER(TRIM($V792)), (Certificate!$D:$D=""TO"") + (Certificate!$D:$D=""HTO"")), """")"),"")</f>
        <v/>
      </c>
      <c r="AI792" s="7"/>
      <c r="AJ792" s="7"/>
      <c r="AK792" s="8" t="str">
        <f ca="1">IFERROR(__xludf.DUMMYFUNCTION("IFERROR(FILTER(Certificate!$B:$B, Certificate!$A:$A=TRIM($V792), Certificate!$D:$D=""D""), """")"),"")</f>
        <v/>
      </c>
    </row>
    <row r="793" spans="2:37" ht="13" x14ac:dyDescent="0.15">
      <c r="B793" s="3"/>
      <c r="V793" s="4"/>
      <c r="AA793" s="5"/>
      <c r="AB793" s="5"/>
      <c r="AC793" s="5"/>
      <c r="AD793" s="7"/>
      <c r="AE793" s="21" t="str">
        <f ca="1">IFERROR(__xludf.DUMMYFUNCTION("IFERROR(FILTER(Certificate!$B:$B, Certificate!$A:$A=TRIM($V793), Certificate!$D:$D=""H""), """")"),"")</f>
        <v/>
      </c>
      <c r="AF793" s="7"/>
      <c r="AG793" s="7"/>
      <c r="AH793" s="8" t="str">
        <f ca="1">IFERROR(__xludf.DUMMYFUNCTION("IFERROR(FILTER(Certificate!$B:$B, LOWER(Certificate!$A:$A)=LOWER(TRIM($V793)), (Certificate!$D:$D=""TO"") + (Certificate!$D:$D=""HTO"")), """")"),"")</f>
        <v/>
      </c>
      <c r="AI793" s="7"/>
      <c r="AJ793" s="7"/>
      <c r="AK793" s="8" t="str">
        <f ca="1">IFERROR(__xludf.DUMMYFUNCTION("IFERROR(FILTER(Certificate!$B:$B, Certificate!$A:$A=TRIM($V793), Certificate!$D:$D=""D""), """")"),"")</f>
        <v/>
      </c>
    </row>
    <row r="794" spans="2:37" ht="13" x14ac:dyDescent="0.15">
      <c r="B794" s="3"/>
      <c r="V794" s="4"/>
      <c r="AA794" s="5"/>
      <c r="AB794" s="5"/>
      <c r="AC794" s="5"/>
      <c r="AD794" s="7"/>
      <c r="AE794" s="21" t="str">
        <f ca="1">IFERROR(__xludf.DUMMYFUNCTION("IFERROR(FILTER(Certificate!$B:$B, Certificate!$A:$A=TRIM($V794), Certificate!$D:$D=""H""), """")"),"")</f>
        <v/>
      </c>
      <c r="AF794" s="7"/>
      <c r="AG794" s="7"/>
      <c r="AH794" s="8" t="str">
        <f ca="1">IFERROR(__xludf.DUMMYFUNCTION("IFERROR(FILTER(Certificate!$B:$B, Certificate!$A:$A=TRIM($V794), Certificate!$D:$D=""TO""), """")"),"")</f>
        <v/>
      </c>
      <c r="AI794" s="7"/>
      <c r="AJ794" s="7"/>
      <c r="AK794" s="8" t="str">
        <f ca="1">IFERROR(__xludf.DUMMYFUNCTION("IFERROR(FILTER(Certificate!$B:$B, Certificate!$A:$A=TRIM($V794), Certificate!$D:$D=""D""), """")"),"")</f>
        <v/>
      </c>
    </row>
    <row r="795" spans="2:37" ht="13" x14ac:dyDescent="0.15">
      <c r="B795" s="3"/>
      <c r="V795" s="4"/>
      <c r="AA795" s="5"/>
      <c r="AB795" s="5"/>
      <c r="AC795" s="5"/>
      <c r="AD795" s="7"/>
      <c r="AE795" s="21" t="str">
        <f ca="1">IFERROR(__xludf.DUMMYFUNCTION("IFERROR(FILTER(Certificate!$B:$B, Certificate!$A:$A=TRIM($V795), Certificate!$D:$D=""H""), """")"),"")</f>
        <v/>
      </c>
      <c r="AF795" s="7"/>
      <c r="AG795" s="7"/>
      <c r="AH795" s="8" t="str">
        <f ca="1">IFERROR(__xludf.DUMMYFUNCTION("IFERROR(FILTER(Certificate!$B:$B, Certificate!$A:$A=TRIM($V795), Certificate!$D:$D=""TO""), """")"),"")</f>
        <v/>
      </c>
      <c r="AI795" s="7"/>
      <c r="AJ795" s="7"/>
      <c r="AK795" s="8" t="str">
        <f ca="1">IFERROR(__xludf.DUMMYFUNCTION("IFERROR(FILTER(Certificate!$B:$B, Certificate!$A:$A=TRIM($V795), Certificate!$D:$D=""D""), """")"),"")</f>
        <v/>
      </c>
    </row>
    <row r="796" spans="2:37" ht="13" x14ac:dyDescent="0.15">
      <c r="B796" s="3"/>
      <c r="V796" s="4"/>
      <c r="AA796" s="5"/>
      <c r="AB796" s="5"/>
      <c r="AC796" s="5"/>
      <c r="AD796" s="7"/>
      <c r="AE796" s="21" t="str">
        <f ca="1">IFERROR(__xludf.DUMMYFUNCTION("IFERROR(FILTER(Certificate!$B:$B, Certificate!$A:$A=TRIM($V796), Certificate!$D:$D=""H""), """")"),"")</f>
        <v/>
      </c>
      <c r="AF796" s="7"/>
      <c r="AG796" s="7"/>
      <c r="AH796" s="8" t="str">
        <f ca="1">IFERROR(__xludf.DUMMYFUNCTION("IFERROR(FILTER(Certificate!$B:$B, Certificate!$A:$A=TRIM($V796), Certificate!$D:$D=""TO""), """")"),"")</f>
        <v/>
      </c>
      <c r="AI796" s="7"/>
      <c r="AJ796" s="7"/>
      <c r="AK796" s="8" t="str">
        <f ca="1">IFERROR(__xludf.DUMMYFUNCTION("IFERROR(FILTER(Certificate!$B:$B, Certificate!$A:$A=TRIM($V796), Certificate!$D:$D=""D""), """")"),"")</f>
        <v/>
      </c>
    </row>
    <row r="797" spans="2:37" ht="13" x14ac:dyDescent="0.15">
      <c r="B797" s="3"/>
      <c r="V797" s="4"/>
      <c r="AA797" s="5"/>
      <c r="AB797" s="5"/>
      <c r="AC797" s="5"/>
      <c r="AD797" s="7"/>
      <c r="AE797" s="21" t="str">
        <f ca="1">IFERROR(__xludf.DUMMYFUNCTION("IFERROR(FILTER(Certificate!$B:$B, Certificate!$A:$A=TRIM($V797), Certificate!$D:$D=""H""), """")"),"")</f>
        <v/>
      </c>
      <c r="AF797" s="7"/>
      <c r="AG797" s="7"/>
      <c r="AH797" s="8" t="str">
        <f ca="1">IFERROR(__xludf.DUMMYFUNCTION("IFERROR(FILTER(Certificate!$B:$B, Certificate!$A:$A=TRIM($V797), Certificate!$D:$D=""TO""), """")"),"")</f>
        <v/>
      </c>
      <c r="AI797" s="7"/>
      <c r="AJ797" s="7"/>
      <c r="AK797" s="8" t="str">
        <f ca="1">IFERROR(__xludf.DUMMYFUNCTION("IFERROR(FILTER(Certificate!$B:$B, Certificate!$A:$A=TRIM($V797), Certificate!$D:$D=""D""), """")"),"")</f>
        <v/>
      </c>
    </row>
    <row r="798" spans="2:37" ht="13" x14ac:dyDescent="0.15">
      <c r="B798" s="3"/>
      <c r="V798" s="4"/>
      <c r="AA798" s="5"/>
      <c r="AB798" s="5"/>
      <c r="AC798" s="5"/>
      <c r="AD798" s="7"/>
      <c r="AE798" s="21" t="str">
        <f ca="1">IFERROR(__xludf.DUMMYFUNCTION("IFERROR(FILTER(Certificate!$B:$B, Certificate!$A:$A=TRIM($V798), Certificate!$D:$D=""H""), """")"),"")</f>
        <v/>
      </c>
      <c r="AF798" s="7"/>
      <c r="AG798" s="7"/>
      <c r="AH798" s="8" t="str">
        <f ca="1">IFERROR(__xludf.DUMMYFUNCTION("IFERROR(FILTER(Certificate!$B:$B, Certificate!$A:$A=TRIM($V798), Certificate!$D:$D=""TO""), """")"),"")</f>
        <v/>
      </c>
      <c r="AI798" s="7"/>
      <c r="AJ798" s="7"/>
      <c r="AK798" s="8" t="str">
        <f ca="1">IFERROR(__xludf.DUMMYFUNCTION("IFERROR(FILTER(Certificate!$B:$B, Certificate!$A:$A=TRIM($V798), Certificate!$D:$D=""D""), """")"),"")</f>
        <v/>
      </c>
    </row>
    <row r="799" spans="2:37" ht="13" x14ac:dyDescent="0.15">
      <c r="B799" s="3"/>
      <c r="V799" s="4"/>
      <c r="AA799" s="5"/>
      <c r="AB799" s="5"/>
      <c r="AC799" s="5"/>
      <c r="AD799" s="7"/>
      <c r="AE799" s="21" t="str">
        <f ca="1">IFERROR(__xludf.DUMMYFUNCTION("IFERROR(FILTER(Certificate!$B:$B, Certificate!$A:$A=TRIM($V799), Certificate!$D:$D=""H""), """")"),"")</f>
        <v/>
      </c>
      <c r="AF799" s="7"/>
      <c r="AG799" s="7"/>
      <c r="AH799" s="8" t="str">
        <f ca="1">IFERROR(__xludf.DUMMYFUNCTION("IFERROR(FILTER(Certificate!$B:$B, Certificate!$A:$A=TRIM($V799), Certificate!$D:$D=""TO""), """")"),"")</f>
        <v/>
      </c>
      <c r="AI799" s="7"/>
      <c r="AJ799" s="7"/>
      <c r="AK799" s="8" t="str">
        <f ca="1">IFERROR(__xludf.DUMMYFUNCTION("IFERROR(FILTER(Certificate!$B:$B, Certificate!$A:$A=TRIM($V799), Certificate!$D:$D=""D""), """")"),"")</f>
        <v/>
      </c>
    </row>
    <row r="800" spans="2:37" ht="13" x14ac:dyDescent="0.15">
      <c r="B800" s="3"/>
      <c r="V800" s="4"/>
      <c r="AA800" s="5"/>
      <c r="AB800" s="5"/>
      <c r="AC800" s="5"/>
      <c r="AD800" s="7"/>
      <c r="AE800" s="21" t="str">
        <f ca="1">IFERROR(__xludf.DUMMYFUNCTION("IFERROR(FILTER(Certificate!$B:$B, Certificate!$A:$A=TRIM($V800), Certificate!$D:$D=""H""), """")"),"")</f>
        <v/>
      </c>
      <c r="AF800" s="7"/>
      <c r="AG800" s="7"/>
      <c r="AH800" s="8" t="str">
        <f ca="1">IFERROR(__xludf.DUMMYFUNCTION("IFERROR(FILTER(Certificate!$B:$B, Certificate!$A:$A=TRIM($V800), Certificate!$D:$D=""TO""), """")"),"")</f>
        <v/>
      </c>
      <c r="AI800" s="7"/>
      <c r="AJ800" s="7"/>
      <c r="AK800" s="8" t="str">
        <f ca="1">IFERROR(__xludf.DUMMYFUNCTION("IFERROR(FILTER(Certificate!$B:$B, Certificate!$A:$A=TRIM($V800), Certificate!$D:$D=""D""), """")"),"")</f>
        <v/>
      </c>
    </row>
    <row r="801" spans="2:37" ht="13" x14ac:dyDescent="0.15">
      <c r="B801" s="3"/>
      <c r="V801" s="4"/>
      <c r="AA801" s="5"/>
      <c r="AB801" s="5"/>
      <c r="AC801" s="5"/>
      <c r="AD801" s="7"/>
      <c r="AE801" s="21" t="str">
        <f ca="1">IFERROR(__xludf.DUMMYFUNCTION("IFERROR(FILTER(Certificate!$B:$B, Certificate!$A:$A=TRIM($V801), Certificate!$D:$D=""H""), """")"),"")</f>
        <v/>
      </c>
      <c r="AF801" s="7"/>
      <c r="AG801" s="7"/>
      <c r="AH801" s="8" t="str">
        <f ca="1">IFERROR(__xludf.DUMMYFUNCTION("IFERROR(FILTER(Certificate!$B:$B, Certificate!$A:$A=TRIM($V801), Certificate!$D:$D=""TO""), """")"),"")</f>
        <v/>
      </c>
      <c r="AI801" s="7"/>
      <c r="AJ801" s="7"/>
      <c r="AK801" s="8" t="str">
        <f ca="1">IFERROR(__xludf.DUMMYFUNCTION("IFERROR(FILTER(Certificate!$B:$B, Certificate!$A:$A=TRIM($V801), Certificate!$D:$D=""D""), """")"),"")</f>
        <v/>
      </c>
    </row>
    <row r="802" spans="2:37" ht="13" x14ac:dyDescent="0.15">
      <c r="B802" s="3"/>
      <c r="V802" s="4"/>
      <c r="AA802" s="5"/>
      <c r="AB802" s="5"/>
      <c r="AC802" s="5"/>
      <c r="AD802" s="7"/>
      <c r="AE802" s="21" t="str">
        <f ca="1">IFERROR(__xludf.DUMMYFUNCTION("IFERROR(FILTER(Certificate!$B:$B, Certificate!$A:$A=TRIM($V802), Certificate!$D:$D=""H""), """")"),"")</f>
        <v/>
      </c>
      <c r="AF802" s="7"/>
      <c r="AG802" s="7"/>
      <c r="AH802" s="8" t="str">
        <f ca="1">IFERROR(__xludf.DUMMYFUNCTION("IFERROR(FILTER(Certificate!$B:$B, Certificate!$A:$A=TRIM($V802), Certificate!$D:$D=""TO""), """")"),"")</f>
        <v/>
      </c>
      <c r="AI802" s="7"/>
      <c r="AJ802" s="7"/>
      <c r="AK802" s="8" t="str">
        <f ca="1">IFERROR(__xludf.DUMMYFUNCTION("IFERROR(FILTER(Certificate!$B:$B, Certificate!$A:$A=TRIM($V802), Certificate!$D:$D=""D""), """")"),"")</f>
        <v/>
      </c>
    </row>
    <row r="803" spans="2:37" ht="13" x14ac:dyDescent="0.15">
      <c r="B803" s="3"/>
      <c r="V803" s="4"/>
      <c r="AA803" s="5"/>
      <c r="AB803" s="5"/>
      <c r="AC803" s="5"/>
      <c r="AD803" s="7"/>
      <c r="AE803" s="21" t="str">
        <f ca="1">IFERROR(__xludf.DUMMYFUNCTION("IFERROR(FILTER(Certificate!$B:$B, Certificate!$A:$A=TRIM($V803), Certificate!$D:$D=""H""), """")"),"")</f>
        <v/>
      </c>
      <c r="AF803" s="7"/>
      <c r="AG803" s="7"/>
      <c r="AH803" s="8" t="str">
        <f ca="1">IFERROR(__xludf.DUMMYFUNCTION("IFERROR(FILTER(Certificate!$B:$B, Certificate!$A:$A=TRIM($V803), Certificate!$D:$D=""TO""), """")"),"")</f>
        <v/>
      </c>
      <c r="AI803" s="7"/>
      <c r="AJ803" s="7"/>
      <c r="AK803" s="8" t="str">
        <f ca="1">IFERROR(__xludf.DUMMYFUNCTION("IFERROR(FILTER(Certificate!$B:$B, Certificate!$A:$A=TRIM($V803), Certificate!$D:$D=""D""), """")"),"")</f>
        <v/>
      </c>
    </row>
    <row r="804" spans="2:37" ht="13" x14ac:dyDescent="0.15">
      <c r="B804" s="3"/>
      <c r="V804" s="4"/>
      <c r="AA804" s="5"/>
      <c r="AB804" s="5"/>
      <c r="AC804" s="5"/>
      <c r="AD804" s="7"/>
      <c r="AE804" s="21" t="str">
        <f ca="1">IFERROR(__xludf.DUMMYFUNCTION("IFERROR(FILTER(Certificate!$B:$B, Certificate!$A:$A=TRIM($V804), Certificate!$D:$D=""H""), """")"),"")</f>
        <v/>
      </c>
      <c r="AF804" s="7"/>
      <c r="AG804" s="7"/>
      <c r="AH804" s="8" t="str">
        <f ca="1">IFERROR(__xludf.DUMMYFUNCTION("IFERROR(FILTER(Certificate!$B:$B, Certificate!$A:$A=TRIM($V804), Certificate!$D:$D=""TO""), """")"),"")</f>
        <v/>
      </c>
      <c r="AI804" s="7"/>
      <c r="AJ804" s="7"/>
      <c r="AK804" s="8" t="str">
        <f ca="1">IFERROR(__xludf.DUMMYFUNCTION("IFERROR(FILTER(Certificate!$B:$B, Certificate!$A:$A=TRIM($V804), Certificate!$D:$D=""D""), """")"),"")</f>
        <v/>
      </c>
    </row>
    <row r="805" spans="2:37" ht="13" x14ac:dyDescent="0.15">
      <c r="B805" s="3"/>
      <c r="V805" s="4"/>
      <c r="AA805" s="5"/>
      <c r="AB805" s="5"/>
      <c r="AC805" s="5"/>
      <c r="AD805" s="7"/>
      <c r="AE805" s="21" t="str">
        <f ca="1">IFERROR(__xludf.DUMMYFUNCTION("IFERROR(FILTER(Certificate!$B:$B, Certificate!$A:$A=TRIM($V805), Certificate!$D:$D=""H""), """")"),"")</f>
        <v/>
      </c>
      <c r="AF805" s="7"/>
      <c r="AG805" s="7"/>
      <c r="AH805" s="8" t="str">
        <f ca="1">IFERROR(__xludf.DUMMYFUNCTION("IFERROR(FILTER(Certificate!$B:$B, Certificate!$A:$A=TRIM($V805), Certificate!$D:$D=""TO""), """")"),"")</f>
        <v/>
      </c>
      <c r="AI805" s="7"/>
      <c r="AJ805" s="7"/>
      <c r="AK805" s="8" t="str">
        <f ca="1">IFERROR(__xludf.DUMMYFUNCTION("IFERROR(FILTER(Certificate!$B:$B, Certificate!$A:$A=TRIM($V805), Certificate!$D:$D=""D""), """")"),"")</f>
        <v/>
      </c>
    </row>
    <row r="806" spans="2:37" ht="13" x14ac:dyDescent="0.15">
      <c r="B806" s="3"/>
      <c r="V806" s="4"/>
      <c r="AA806" s="5"/>
      <c r="AB806" s="5"/>
      <c r="AC806" s="5"/>
      <c r="AD806" s="7"/>
      <c r="AE806" s="21" t="str">
        <f>IF(ISNUMBER(SEARCH("H", VLOOKUP(TRIM($V806), Certificate!$A:$D, 4, FALSE))), VLOOKUP(TRIM($V806), Certificate!$A:$B, 2, FALSE), "")</f>
        <v/>
      </c>
      <c r="AF806" s="7"/>
      <c r="AG806" s="7"/>
      <c r="AH806" s="8" t="str">
        <f ca="1">IFERROR(__xludf.DUMMYFUNCTION("IFERROR(FILTER(Certificate!$B:$B, Certificate!$A:$A=TRIM($V806), Certificate!$D:$D=""TO""), """")"),"")</f>
        <v/>
      </c>
      <c r="AI806" s="7"/>
      <c r="AJ806" s="7"/>
      <c r="AK806" s="8" t="str">
        <f ca="1">IFERROR(__xludf.DUMMYFUNCTION("IFERROR(FILTER(Certificate!$B:$B, Certificate!$A:$A=TRIM($V806), Certificate!$D:$D=""D""), """")"),"")</f>
        <v/>
      </c>
    </row>
    <row r="807" spans="2:37" ht="13" x14ac:dyDescent="0.15">
      <c r="B807" s="3"/>
      <c r="V807" s="4"/>
      <c r="AA807" s="5"/>
      <c r="AB807" s="5"/>
      <c r="AC807" s="5"/>
      <c r="AD807" s="7"/>
      <c r="AE807" s="21" t="str">
        <f>IF(ISNUMBER(SEARCH("H", VLOOKUP(TRIM($V807), Certificate!$A:$D, 4, FALSE))), VLOOKUP(TRIM($V807), Certificate!$A:$B, 2, FALSE), "")</f>
        <v/>
      </c>
      <c r="AF807" s="7"/>
      <c r="AG807" s="7"/>
      <c r="AH807" s="8" t="str">
        <f ca="1">IFERROR(__xludf.DUMMYFUNCTION("IFERROR(FILTER(Certificate!$B:$B, Certificate!$A:$A=TRIM($V807), Certificate!$D:$D=""TO""), """")"),"")</f>
        <v/>
      </c>
      <c r="AI807" s="7"/>
      <c r="AJ807" s="7"/>
      <c r="AK807" s="8" t="str">
        <f ca="1">IFERROR(__xludf.DUMMYFUNCTION("IFERROR(FILTER(Certificate!$B:$B, Certificate!$A:$A=TRIM($V807), Certificate!$D:$D=""D""), """")"),"")</f>
        <v/>
      </c>
    </row>
    <row r="808" spans="2:37" ht="13" x14ac:dyDescent="0.15">
      <c r="B808" s="3"/>
      <c r="V808" s="4"/>
      <c r="AA808" s="5"/>
      <c r="AB808" s="5"/>
      <c r="AC808" s="5"/>
      <c r="AD808" s="7"/>
      <c r="AE808" s="21" t="str">
        <f>IF(ISNUMBER(SEARCH("H", VLOOKUP(TRIM($V808), Certificate!$A:$D, 4, FALSE))), VLOOKUP(TRIM($V808), Certificate!$A:$B, 2, FALSE), "")</f>
        <v/>
      </c>
      <c r="AF808" s="7"/>
      <c r="AG808" s="7"/>
      <c r="AH808" s="8" t="str">
        <f ca="1">IFERROR(__xludf.DUMMYFUNCTION("IFERROR(FILTER(Certificate!$B:$B, Certificate!$A:$A=TRIM($V808), Certificate!$D:$D=""TO""), """")"),"")</f>
        <v/>
      </c>
      <c r="AI808" s="7"/>
      <c r="AJ808" s="7"/>
      <c r="AK808" s="8" t="str">
        <f ca="1">IFERROR(__xludf.DUMMYFUNCTION("IFERROR(FILTER(Certificate!$B:$B, Certificate!$A:$A=TRIM($V808), Certificate!$D:$D=""D""), """")"),"")</f>
        <v/>
      </c>
    </row>
    <row r="809" spans="2:37" ht="13" x14ac:dyDescent="0.15">
      <c r="B809" s="3"/>
      <c r="V809" s="4"/>
      <c r="AA809" s="5"/>
      <c r="AB809" s="5"/>
      <c r="AC809" s="5"/>
      <c r="AD809" s="7"/>
      <c r="AE809" s="21" t="str">
        <f>IF(ISNUMBER(SEARCH("H", VLOOKUP(TRIM($V809), Certificate!$A:$D, 4, FALSE))), VLOOKUP(TRIM($V809), Certificate!$A:$B, 2, FALSE), "")</f>
        <v/>
      </c>
      <c r="AF809" s="7"/>
      <c r="AG809" s="7"/>
      <c r="AH809" s="8" t="str">
        <f ca="1">IFERROR(__xludf.DUMMYFUNCTION("IFERROR(FILTER(Certificate!$B:$B, Certificate!$A:$A=TRIM($V809), Certificate!$D:$D=""TO""), """")"),"")</f>
        <v/>
      </c>
      <c r="AI809" s="7"/>
      <c r="AJ809" s="7"/>
      <c r="AK809" s="8" t="str">
        <f ca="1">IFERROR(__xludf.DUMMYFUNCTION("IFERROR(FILTER(Certificate!$B:$B, Certificate!$A:$A=TRIM($V809), Certificate!$D:$D=""D""), """")"),"")</f>
        <v/>
      </c>
    </row>
    <row r="810" spans="2:37" ht="13" x14ac:dyDescent="0.15">
      <c r="B810" s="3"/>
      <c r="V810" s="4"/>
      <c r="AA810" s="5"/>
      <c r="AB810" s="5"/>
      <c r="AC810" s="5"/>
      <c r="AD810" s="7"/>
      <c r="AE810" s="21" t="str">
        <f>IF(ISNUMBER(SEARCH("H", VLOOKUP(TRIM($V810), Certificate!$A:$D, 4, FALSE))), VLOOKUP(TRIM($V810), Certificate!$A:$B, 2, FALSE), "")</f>
        <v/>
      </c>
      <c r="AF810" s="7"/>
      <c r="AG810" s="7"/>
      <c r="AH810" s="8" t="str">
        <f ca="1">IFERROR(__xludf.DUMMYFUNCTION("IFERROR(FILTER(Certificate!$B:$B, Certificate!$A:$A=TRIM($V810), Certificate!$D:$D=""TO""), """")"),"")</f>
        <v/>
      </c>
      <c r="AI810" s="7"/>
      <c r="AJ810" s="7"/>
      <c r="AK810" s="8" t="str">
        <f ca="1">IFERROR(__xludf.DUMMYFUNCTION("IFERROR(FILTER(Certificate!$B:$B, Certificate!$A:$A=TRIM($V810), Certificate!$D:$D=""D""), """")"),"")</f>
        <v/>
      </c>
    </row>
    <row r="811" spans="2:37" ht="13" x14ac:dyDescent="0.15">
      <c r="B811" s="3"/>
      <c r="V811" s="4"/>
      <c r="AA811" s="5"/>
      <c r="AB811" s="5"/>
      <c r="AC811" s="5"/>
      <c r="AD811" s="7"/>
      <c r="AE811" s="21" t="str">
        <f>IF(ISNUMBER(SEARCH("H", VLOOKUP(TRIM($V811), Certificate!$A:$D, 4, FALSE))), VLOOKUP(TRIM($V811), Certificate!$A:$B, 2, FALSE), "")</f>
        <v/>
      </c>
      <c r="AF811" s="7"/>
      <c r="AG811" s="7"/>
      <c r="AH811" s="8" t="str">
        <f ca="1">IFERROR(__xludf.DUMMYFUNCTION("IFERROR(FILTER(Certificate!$B:$B, Certificate!$A:$A=TRIM($V811), Certificate!$D:$D=""TO""), """")"),"")</f>
        <v/>
      </c>
      <c r="AI811" s="7"/>
      <c r="AJ811" s="7"/>
      <c r="AK811" s="8" t="str">
        <f ca="1">IFERROR(__xludf.DUMMYFUNCTION("IFERROR(FILTER(Certificate!$B:$B, Certificate!$A:$A=TRIM($V811), Certificate!$D:$D=""D""), """")"),"")</f>
        <v/>
      </c>
    </row>
    <row r="812" spans="2:37" ht="13" x14ac:dyDescent="0.15">
      <c r="B812" s="3"/>
      <c r="V812" s="4"/>
      <c r="AA812" s="5"/>
      <c r="AB812" s="5"/>
      <c r="AC812" s="5"/>
      <c r="AD812" s="7"/>
      <c r="AE812" s="21" t="str">
        <f>IF(ISNUMBER(SEARCH("H", VLOOKUP(TRIM($V812), Certificate!$A:$D, 4, FALSE))), VLOOKUP(TRIM($V812), Certificate!$A:$B, 2, FALSE), "")</f>
        <v/>
      </c>
      <c r="AF812" s="7"/>
      <c r="AG812" s="7"/>
      <c r="AH812" s="8" t="str">
        <f ca="1">IFERROR(__xludf.DUMMYFUNCTION("IFERROR(FILTER(Certificate!$B:$B, Certificate!$A:$A=TRIM($V812), Certificate!$D:$D=""TO""), """")"),"")</f>
        <v/>
      </c>
      <c r="AI812" s="7"/>
      <c r="AJ812" s="7"/>
      <c r="AK812" s="8" t="str">
        <f ca="1">IFERROR(__xludf.DUMMYFUNCTION("IFERROR(FILTER(Certificate!$B:$B, Certificate!$A:$A=TRIM($V812), Certificate!$D:$D=""D""), """")"),"")</f>
        <v/>
      </c>
    </row>
    <row r="813" spans="2:37" ht="13" x14ac:dyDescent="0.15">
      <c r="B813" s="3"/>
      <c r="V813" s="4"/>
      <c r="AA813" s="5"/>
      <c r="AB813" s="5"/>
      <c r="AC813" s="5"/>
      <c r="AD813" s="7"/>
      <c r="AE813" s="21" t="str">
        <f>IF(ISNUMBER(SEARCH("H", VLOOKUP(TRIM($V813), Certificate!$A:$D, 4, FALSE))), VLOOKUP(TRIM($V813), Certificate!$A:$B, 2, FALSE), "")</f>
        <v/>
      </c>
      <c r="AF813" s="7"/>
      <c r="AG813" s="7"/>
      <c r="AH813" s="8" t="str">
        <f ca="1">IFERROR(__xludf.DUMMYFUNCTION("IFERROR(FILTER(Certificate!$B:$B, Certificate!$A:$A=TRIM($V813), Certificate!$D:$D=""TO""), """")"),"")</f>
        <v/>
      </c>
      <c r="AI813" s="7"/>
      <c r="AJ813" s="7"/>
      <c r="AK813" s="8" t="str">
        <f ca="1">IFERROR(__xludf.DUMMYFUNCTION("IFERROR(FILTER(Certificate!$B:$B, Certificate!$A:$A=TRIM($V813), Certificate!$D:$D=""D""), """")"),"")</f>
        <v/>
      </c>
    </row>
    <row r="814" spans="2:37" ht="13" x14ac:dyDescent="0.15">
      <c r="B814" s="3"/>
      <c r="V814" s="4"/>
      <c r="AA814" s="5"/>
      <c r="AB814" s="5"/>
      <c r="AC814" s="5"/>
      <c r="AD814" s="7"/>
      <c r="AE814" s="21" t="str">
        <f>IF(ISNUMBER(SEARCH("H", VLOOKUP(TRIM($V814), Certificate!$A:$D, 4, FALSE))), VLOOKUP(TRIM($V814), Certificate!$A:$B, 2, FALSE), "")</f>
        <v/>
      </c>
      <c r="AF814" s="7"/>
      <c r="AG814" s="7"/>
      <c r="AH814" s="8" t="str">
        <f ca="1">IFERROR(__xludf.DUMMYFUNCTION("IFERROR(FILTER(Certificate!$B:$B, Certificate!$A:$A=TRIM($V814), Certificate!$D:$D=""TO""), """")"),"")</f>
        <v/>
      </c>
      <c r="AI814" s="7"/>
      <c r="AJ814" s="7"/>
      <c r="AK814" s="8" t="str">
        <f ca="1">IFERROR(__xludf.DUMMYFUNCTION("IFERROR(FILTER(Certificate!$B:$B, Certificate!$A:$A=TRIM($V814), Certificate!$D:$D=""D""), """")"),"")</f>
        <v/>
      </c>
    </row>
    <row r="815" spans="2:37" ht="13" x14ac:dyDescent="0.15">
      <c r="B815" s="3"/>
      <c r="V815" s="4"/>
      <c r="AA815" s="5"/>
      <c r="AB815" s="5"/>
      <c r="AC815" s="5"/>
      <c r="AD815" s="7"/>
      <c r="AE815" s="21" t="str">
        <f>IF(ISNUMBER(SEARCH("H", VLOOKUP(TRIM($V815), Certificate!$A:$D, 4, FALSE))), VLOOKUP(TRIM($V815), Certificate!$A:$B, 2, FALSE), "")</f>
        <v/>
      </c>
      <c r="AF815" s="7"/>
      <c r="AG815" s="7"/>
      <c r="AH815" s="8" t="str">
        <f ca="1">IFERROR(__xludf.DUMMYFUNCTION("IFERROR(FILTER(Certificate!$B:$B, Certificate!$A:$A=TRIM($V815), Certificate!$D:$D=""TO""), """")"),"")</f>
        <v/>
      </c>
      <c r="AI815" s="7"/>
      <c r="AJ815" s="7"/>
      <c r="AK815" s="8" t="str">
        <f ca="1">IFERROR(__xludf.DUMMYFUNCTION("IFERROR(FILTER(Certificate!$B:$B, Certificate!$A:$A=TRIM($V815), Certificate!$D:$D=""D""), """")"),"")</f>
        <v/>
      </c>
    </row>
    <row r="816" spans="2:37" ht="13" x14ac:dyDescent="0.15">
      <c r="B816" s="3"/>
      <c r="V816" s="4"/>
      <c r="AA816" s="5"/>
      <c r="AB816" s="5"/>
      <c r="AC816" s="5"/>
      <c r="AD816" s="7"/>
      <c r="AE816" s="21" t="str">
        <f>IF(ISNUMBER(SEARCH("H", VLOOKUP(TRIM($V816), Certificate!$A:$D, 4, FALSE))), VLOOKUP(TRIM($V816), Certificate!$A:$B, 2, FALSE), "")</f>
        <v/>
      </c>
      <c r="AF816" s="7"/>
      <c r="AG816" s="7"/>
      <c r="AH816" s="8" t="str">
        <f ca="1">IFERROR(__xludf.DUMMYFUNCTION("IFERROR(FILTER(Certificate!$B:$B, Certificate!$A:$A=TRIM($V816), Certificate!$D:$D=""TO""), """")"),"")</f>
        <v/>
      </c>
      <c r="AI816" s="7"/>
      <c r="AJ816" s="7"/>
      <c r="AK816" s="8" t="str">
        <f ca="1">IFERROR(__xludf.DUMMYFUNCTION("IFERROR(FILTER(Certificate!$B:$B, Certificate!$A:$A=TRIM($V816), Certificate!$D:$D=""D""), """")"),"")</f>
        <v/>
      </c>
    </row>
    <row r="817" spans="2:37" ht="13" x14ac:dyDescent="0.15">
      <c r="B817" s="3"/>
      <c r="V817" s="4"/>
      <c r="AA817" s="5"/>
      <c r="AB817" s="5"/>
      <c r="AC817" s="5"/>
      <c r="AD817" s="7"/>
      <c r="AE817" s="21" t="str">
        <f>IF(ISNUMBER(SEARCH("H", VLOOKUP(TRIM($V817), Certificate!$A:$D, 4, FALSE))), VLOOKUP(TRIM($V817), Certificate!$A:$B, 2, FALSE), "")</f>
        <v/>
      </c>
      <c r="AF817" s="7"/>
      <c r="AG817" s="7"/>
      <c r="AH817" s="8" t="str">
        <f ca="1">IFERROR(__xludf.DUMMYFUNCTION("IFERROR(FILTER(Certificate!$B:$B, Certificate!$A:$A=TRIM($V817), Certificate!$D:$D=""TO""), """")"),"")</f>
        <v/>
      </c>
      <c r="AI817" s="7"/>
      <c r="AJ817" s="7"/>
      <c r="AK817" s="8" t="str">
        <f ca="1">IFERROR(__xludf.DUMMYFUNCTION("IFERROR(FILTER(Certificate!$B:$B, Certificate!$A:$A=TRIM($V817), Certificate!$D:$D=""D""), """")"),"")</f>
        <v/>
      </c>
    </row>
    <row r="818" spans="2:37" ht="13" x14ac:dyDescent="0.15">
      <c r="B818" s="3"/>
      <c r="V818" s="4"/>
      <c r="AA818" s="5"/>
      <c r="AB818" s="5"/>
      <c r="AC818" s="5"/>
      <c r="AD818" s="7"/>
      <c r="AE818" s="21" t="str">
        <f>IF(ISNUMBER(SEARCH("H", VLOOKUP(TRIM($V818), Certificate!$A:$D, 4, FALSE))), VLOOKUP(TRIM($V818), Certificate!$A:$B, 2, FALSE), "")</f>
        <v/>
      </c>
      <c r="AF818" s="7"/>
      <c r="AG818" s="7"/>
      <c r="AH818" s="8" t="str">
        <f ca="1">IFERROR(__xludf.DUMMYFUNCTION("IFERROR(FILTER(Certificate!$B:$B, Certificate!$A:$A=TRIM($V818), Certificate!$D:$D=""TO""), """")"),"")</f>
        <v/>
      </c>
      <c r="AI818" s="7"/>
      <c r="AJ818" s="7"/>
      <c r="AK818" s="8" t="str">
        <f ca="1">IFERROR(__xludf.DUMMYFUNCTION("IFERROR(FILTER(Certificate!$B:$B, Certificate!$A:$A=TRIM($V818), Certificate!$D:$D=""D""), """")"),"")</f>
        <v/>
      </c>
    </row>
    <row r="819" spans="2:37" ht="13" x14ac:dyDescent="0.15">
      <c r="B819" s="3"/>
      <c r="V819" s="4"/>
      <c r="AA819" s="5"/>
      <c r="AB819" s="5"/>
      <c r="AC819" s="5"/>
      <c r="AD819" s="7"/>
      <c r="AE819" s="21" t="str">
        <f>IF(ISNUMBER(SEARCH("H", VLOOKUP(TRIM($V819), Certificate!$A:$D, 4, FALSE))), VLOOKUP(TRIM($V819), Certificate!$A:$B, 2, FALSE), "")</f>
        <v/>
      </c>
      <c r="AF819" s="7"/>
      <c r="AG819" s="7"/>
      <c r="AH819" s="8" t="str">
        <f ca="1">IFERROR(__xludf.DUMMYFUNCTION("IFERROR(FILTER(Certificate!$B:$B, Certificate!$A:$A=TRIM($V819), Certificate!$D:$D=""TO""), """")"),"")</f>
        <v/>
      </c>
      <c r="AI819" s="7"/>
      <c r="AJ819" s="7"/>
      <c r="AK819" s="8" t="str">
        <f ca="1">IFERROR(__xludf.DUMMYFUNCTION("IFERROR(FILTER(Certificate!$B:$B, Certificate!$A:$A=TRIM($V819), Certificate!$D:$D=""D""), """")"),"")</f>
        <v/>
      </c>
    </row>
    <row r="820" spans="2:37" ht="13" x14ac:dyDescent="0.15">
      <c r="B820" s="3"/>
      <c r="V820" s="4"/>
      <c r="AA820" s="5"/>
      <c r="AB820" s="5"/>
      <c r="AC820" s="5"/>
      <c r="AD820" s="7"/>
      <c r="AE820" s="21" t="str">
        <f>IF(ISNUMBER(SEARCH("H", VLOOKUP(TRIM($V820), Certificate!$A:$D, 4, FALSE))), VLOOKUP(TRIM($V820), Certificate!$A:$B, 2, FALSE), "")</f>
        <v/>
      </c>
      <c r="AF820" s="7"/>
      <c r="AG820" s="7"/>
      <c r="AH820" s="8" t="str">
        <f ca="1">IFERROR(__xludf.DUMMYFUNCTION("IFERROR(FILTER(Certificate!$B:$B, Certificate!$A:$A=TRIM($V820), Certificate!$D:$D=""TO""), """")"),"")</f>
        <v/>
      </c>
      <c r="AI820" s="7"/>
      <c r="AJ820" s="7"/>
      <c r="AK820" s="8" t="str">
        <f ca="1">IFERROR(__xludf.DUMMYFUNCTION("IFERROR(FILTER(Certificate!$B:$B, Certificate!$A:$A=TRIM($V820), Certificate!$D:$D=""D""), """")"),"")</f>
        <v/>
      </c>
    </row>
    <row r="821" spans="2:37" ht="13" x14ac:dyDescent="0.15">
      <c r="B821" s="3"/>
      <c r="V821" s="4"/>
      <c r="AA821" s="5"/>
      <c r="AB821" s="5"/>
      <c r="AC821" s="5"/>
      <c r="AD821" s="7"/>
      <c r="AE821" s="21" t="str">
        <f>IF(ISNUMBER(SEARCH("H", VLOOKUP(TRIM($V821), Certificate!$A:$D, 4, FALSE))), VLOOKUP(TRIM($V821), Certificate!$A:$B, 2, FALSE), "")</f>
        <v/>
      </c>
      <c r="AF821" s="7"/>
      <c r="AG821" s="7"/>
      <c r="AH821" s="8" t="str">
        <f ca="1">IFERROR(__xludf.DUMMYFUNCTION("IFERROR(FILTER(Certificate!$B:$B, Certificate!$A:$A=TRIM($V821), Certificate!$D:$D=""TO""), """")"),"")</f>
        <v/>
      </c>
      <c r="AI821" s="7"/>
      <c r="AJ821" s="7"/>
      <c r="AK821" s="8" t="str">
        <f ca="1">IFERROR(__xludf.DUMMYFUNCTION("IFERROR(FILTER(Certificate!$B:$B, Certificate!$A:$A=TRIM($V821), Certificate!$D:$D=""D""), """")"),"")</f>
        <v/>
      </c>
    </row>
    <row r="822" spans="2:37" ht="13" x14ac:dyDescent="0.15">
      <c r="B822" s="3"/>
      <c r="V822" s="4"/>
      <c r="AA822" s="5"/>
      <c r="AB822" s="5"/>
      <c r="AC822" s="5"/>
      <c r="AD822" s="7"/>
      <c r="AE822" s="21" t="str">
        <f>IF(ISNUMBER(SEARCH("H", VLOOKUP(TRIM($V822), Certificate!$A:$D, 4, FALSE))), VLOOKUP(TRIM($V822), Certificate!$A:$B, 2, FALSE), "")</f>
        <v/>
      </c>
      <c r="AF822" s="7"/>
      <c r="AG822" s="7"/>
      <c r="AH822" s="8" t="str">
        <f ca="1">IFERROR(__xludf.DUMMYFUNCTION("IFERROR(FILTER(Certificate!$B:$B, Certificate!$A:$A=TRIM($V822), Certificate!$D:$D=""TO""), """")"),"")</f>
        <v/>
      </c>
      <c r="AI822" s="7"/>
      <c r="AJ822" s="7"/>
      <c r="AK822" s="8" t="str">
        <f ca="1">IFERROR(__xludf.DUMMYFUNCTION("IFERROR(FILTER(Certificate!$B:$B, Certificate!$A:$A=TRIM($V822), Certificate!$D:$D=""D""), """")"),"")</f>
        <v/>
      </c>
    </row>
    <row r="823" spans="2:37" ht="13" x14ac:dyDescent="0.15">
      <c r="B823" s="3"/>
      <c r="V823" s="4"/>
      <c r="AA823" s="5"/>
      <c r="AB823" s="5"/>
      <c r="AC823" s="5"/>
      <c r="AD823" s="7"/>
      <c r="AE823" s="21" t="str">
        <f>IF(ISNUMBER(SEARCH("H", VLOOKUP(TRIM($V823), Certificate!$A:$D, 4, FALSE))), VLOOKUP(TRIM($V823), Certificate!$A:$B, 2, FALSE), "")</f>
        <v/>
      </c>
      <c r="AF823" s="7"/>
      <c r="AG823" s="7"/>
      <c r="AH823" s="8" t="str">
        <f ca="1">IFERROR(__xludf.DUMMYFUNCTION("IFERROR(FILTER(Certificate!$B:$B, Certificate!$A:$A=TRIM($V823), Certificate!$D:$D=""TO""), """")"),"")</f>
        <v/>
      </c>
      <c r="AI823" s="7"/>
      <c r="AJ823" s="7"/>
      <c r="AK823" s="8" t="str">
        <f ca="1">IFERROR(__xludf.DUMMYFUNCTION("IFERROR(FILTER(Certificate!$B:$B, Certificate!$A:$A=TRIM($V823), Certificate!$D:$D=""D""), """")"),"")</f>
        <v/>
      </c>
    </row>
    <row r="824" spans="2:37" ht="13" x14ac:dyDescent="0.15">
      <c r="B824" s="3"/>
      <c r="V824" s="4"/>
      <c r="AA824" s="5"/>
      <c r="AB824" s="5"/>
      <c r="AC824" s="5"/>
      <c r="AD824" s="7"/>
      <c r="AE824" s="21" t="str">
        <f>IF(ISNUMBER(SEARCH("H", VLOOKUP(TRIM($V824), Certificate!$A:$D, 4, FALSE))), VLOOKUP(TRIM($V824), Certificate!$A:$B, 2, FALSE), "")</f>
        <v/>
      </c>
      <c r="AF824" s="7"/>
      <c r="AG824" s="7"/>
      <c r="AH824" s="8" t="str">
        <f ca="1">IFERROR(__xludf.DUMMYFUNCTION("IFERROR(FILTER(Certificate!$B:$B, Certificate!$A:$A=TRIM($V824), Certificate!$D:$D=""TO""), """")"),"")</f>
        <v/>
      </c>
      <c r="AI824" s="7"/>
      <c r="AJ824" s="7"/>
      <c r="AK824" s="8" t="str">
        <f ca="1">IFERROR(__xludf.DUMMYFUNCTION("IFERROR(FILTER(Certificate!$B:$B, Certificate!$A:$A=TRIM($V824), Certificate!$D:$D=""D""), """")"),"")</f>
        <v/>
      </c>
    </row>
    <row r="825" spans="2:37" ht="13" x14ac:dyDescent="0.15">
      <c r="B825" s="3"/>
      <c r="V825" s="4"/>
      <c r="AA825" s="5"/>
      <c r="AB825" s="5"/>
      <c r="AC825" s="5"/>
      <c r="AD825" s="7"/>
      <c r="AE825" s="21" t="str">
        <f>IF(ISNUMBER(SEARCH("H", VLOOKUP(TRIM($V825), Certificate!$A:$D, 4, FALSE))), VLOOKUP(TRIM($V825), Certificate!$A:$B, 2, FALSE), "")</f>
        <v/>
      </c>
      <c r="AF825" s="7"/>
      <c r="AG825" s="7"/>
      <c r="AH825" s="8" t="str">
        <f ca="1">IFERROR(__xludf.DUMMYFUNCTION("IFERROR(FILTER(Certificate!$B:$B, Certificate!$A:$A=TRIM($V825), Certificate!$D:$D=""TO""), """")"),"")</f>
        <v/>
      </c>
      <c r="AI825" s="7"/>
      <c r="AJ825" s="7"/>
      <c r="AK825" s="8" t="str">
        <f ca="1">IFERROR(__xludf.DUMMYFUNCTION("IFERROR(FILTER(Certificate!$B:$B, Certificate!$A:$A=TRIM($V825), Certificate!$D:$D=""D""), """")"),"")</f>
        <v/>
      </c>
    </row>
    <row r="826" spans="2:37" ht="13" x14ac:dyDescent="0.15">
      <c r="B826" s="3"/>
      <c r="V826" s="4"/>
      <c r="AA826" s="5"/>
      <c r="AB826" s="5"/>
      <c r="AC826" s="5"/>
      <c r="AD826" s="7"/>
      <c r="AE826" s="21" t="str">
        <f>IF(ISNUMBER(SEARCH("H", VLOOKUP(TRIM($V826), Certificate!$A:$D, 4, FALSE))), VLOOKUP(TRIM($V826), Certificate!$A:$B, 2, FALSE), "")</f>
        <v/>
      </c>
      <c r="AF826" s="7"/>
      <c r="AG826" s="7"/>
      <c r="AH826" s="8" t="str">
        <f ca="1">IFERROR(__xludf.DUMMYFUNCTION("IFERROR(FILTER(Certificate!$B:$B, Certificate!$A:$A=TRIM($V826), Certificate!$D:$D=""TO""), """")"),"")</f>
        <v/>
      </c>
      <c r="AI826" s="7"/>
      <c r="AJ826" s="7"/>
      <c r="AK826" s="8" t="str">
        <f ca="1">IFERROR(__xludf.DUMMYFUNCTION("IFERROR(FILTER(Certificate!$B:$B, Certificate!$A:$A=TRIM($V826), Certificate!$D:$D=""D""), """")"),"")</f>
        <v/>
      </c>
    </row>
    <row r="827" spans="2:37" ht="13" x14ac:dyDescent="0.15">
      <c r="B827" s="3"/>
      <c r="V827" s="4"/>
      <c r="AA827" s="5"/>
      <c r="AB827" s="5"/>
      <c r="AC827" s="5"/>
      <c r="AD827" s="7"/>
      <c r="AE827" s="21" t="str">
        <f>IF(ISNUMBER(SEARCH("H", VLOOKUP(TRIM($V827), Certificate!$A:$D, 4, FALSE))), VLOOKUP(TRIM($V827), Certificate!$A:$B, 2, FALSE), "")</f>
        <v/>
      </c>
      <c r="AF827" s="7"/>
      <c r="AG827" s="7"/>
      <c r="AH827" s="8" t="str">
        <f ca="1">IFERROR(__xludf.DUMMYFUNCTION("IFERROR(FILTER(Certificate!$B:$B, Certificate!$A:$A=TRIM($V827), Certificate!$D:$D=""TO""), """")"),"")</f>
        <v/>
      </c>
      <c r="AI827" s="7"/>
      <c r="AJ827" s="7"/>
      <c r="AK827" s="8" t="str">
        <f ca="1">IFERROR(__xludf.DUMMYFUNCTION("IFERROR(FILTER(Certificate!$B:$B, Certificate!$A:$A=TRIM($V827), Certificate!$D:$D=""D""), """")"),"")</f>
        <v/>
      </c>
    </row>
    <row r="828" spans="2:37" ht="13" x14ac:dyDescent="0.15">
      <c r="B828" s="3"/>
      <c r="V828" s="4"/>
      <c r="AA828" s="5"/>
      <c r="AB828" s="5"/>
      <c r="AC828" s="5"/>
      <c r="AD828" s="7"/>
      <c r="AE828" s="21" t="str">
        <f>IF(ISNUMBER(SEARCH("H", VLOOKUP(TRIM($V828), Certificate!$A:$D, 4, FALSE))), VLOOKUP(TRIM($V828), Certificate!$A:$B, 2, FALSE), "")</f>
        <v/>
      </c>
      <c r="AF828" s="7"/>
      <c r="AG828" s="7"/>
      <c r="AH828" s="8" t="str">
        <f ca="1">IFERROR(__xludf.DUMMYFUNCTION("IFERROR(FILTER(Certificate!$B:$B, Certificate!$A:$A=TRIM($V828), Certificate!$D:$D=""TO""), """")"),"")</f>
        <v/>
      </c>
      <c r="AI828" s="7"/>
      <c r="AJ828" s="7"/>
      <c r="AK828" s="8" t="str">
        <f ca="1">IFERROR(__xludf.DUMMYFUNCTION("IFERROR(FILTER(Certificate!$B:$B, Certificate!$A:$A=TRIM($V828), Certificate!$D:$D=""D""), """")"),"")</f>
        <v/>
      </c>
    </row>
    <row r="829" spans="2:37" ht="13" x14ac:dyDescent="0.15">
      <c r="B829" s="3"/>
      <c r="V829" s="4"/>
      <c r="AA829" s="5"/>
      <c r="AB829" s="5"/>
      <c r="AC829" s="5"/>
      <c r="AD829" s="7"/>
      <c r="AE829" s="21" t="str">
        <f>IF(ISNUMBER(SEARCH("H", VLOOKUP(TRIM($V829), Certificate!$A:$D, 4, FALSE))), VLOOKUP(TRIM($V829), Certificate!$A:$B, 2, FALSE), "")</f>
        <v/>
      </c>
      <c r="AF829" s="7"/>
      <c r="AG829" s="7"/>
      <c r="AH829" s="8" t="str">
        <f ca="1">IFERROR(__xludf.DUMMYFUNCTION("IFERROR(FILTER(Certificate!$B:$B, Certificate!$A:$A=TRIM($V829), Certificate!$D:$D=""TO""), """")"),"")</f>
        <v/>
      </c>
      <c r="AI829" s="7"/>
      <c r="AJ829" s="7"/>
      <c r="AK829" s="8" t="str">
        <f ca="1">IFERROR(__xludf.DUMMYFUNCTION("IFERROR(FILTER(Certificate!$B:$B, Certificate!$A:$A=TRIM($V829), Certificate!$D:$D=""D""), """")"),"")</f>
        <v/>
      </c>
    </row>
    <row r="830" spans="2:37" ht="13" x14ac:dyDescent="0.15">
      <c r="B830" s="3"/>
      <c r="V830" s="4"/>
      <c r="AA830" s="5"/>
      <c r="AB830" s="5"/>
      <c r="AC830" s="5"/>
      <c r="AD830" s="7"/>
      <c r="AE830" s="21" t="str">
        <f>IF(ISNUMBER(SEARCH("H", VLOOKUP(TRIM($V830), Certificate!$A:$D, 4, FALSE))), VLOOKUP(TRIM($V830), Certificate!$A:$B, 2, FALSE), "")</f>
        <v/>
      </c>
      <c r="AF830" s="7"/>
      <c r="AG830" s="7"/>
      <c r="AH830" s="8" t="str">
        <f ca="1">IFERROR(__xludf.DUMMYFUNCTION("IFERROR(FILTER(Certificate!$B:$B, Certificate!$A:$A=TRIM($V830), Certificate!$D:$D=""TO""), """")"),"")</f>
        <v/>
      </c>
      <c r="AI830" s="7"/>
      <c r="AJ830" s="7"/>
      <c r="AK830" s="8" t="str">
        <f ca="1">IFERROR(__xludf.DUMMYFUNCTION("IFERROR(FILTER(Certificate!$B:$B, Certificate!$A:$A=TRIM($V830), Certificate!$D:$D=""D""), """")"),"")</f>
        <v/>
      </c>
    </row>
    <row r="831" spans="2:37" ht="13" x14ac:dyDescent="0.15">
      <c r="B831" s="3"/>
      <c r="V831" s="4"/>
      <c r="AA831" s="5"/>
      <c r="AB831" s="5"/>
      <c r="AC831" s="5"/>
      <c r="AD831" s="7"/>
      <c r="AE831" s="21" t="str">
        <f>IF(ISNUMBER(SEARCH("H", VLOOKUP(TRIM($V831), Certificate!$A:$D, 4, FALSE))), VLOOKUP(TRIM($V831), Certificate!$A:$B, 2, FALSE), "")</f>
        <v/>
      </c>
      <c r="AF831" s="7"/>
      <c r="AG831" s="7"/>
      <c r="AH831" s="8" t="str">
        <f ca="1">IFERROR(__xludf.DUMMYFUNCTION("IFERROR(FILTER(Certificate!$B:$B, Certificate!$A:$A=TRIM($V831), Certificate!$D:$D=""TO""), """")"),"")</f>
        <v/>
      </c>
      <c r="AI831" s="7"/>
      <c r="AJ831" s="7"/>
      <c r="AK831" s="8" t="str">
        <f ca="1">IFERROR(__xludf.DUMMYFUNCTION("IFERROR(FILTER(Certificate!$B:$B, Certificate!$A:$A=TRIM($V831), Certificate!$D:$D=""D""), """")"),"")</f>
        <v/>
      </c>
    </row>
    <row r="832" spans="2:37" ht="13" x14ac:dyDescent="0.15">
      <c r="B832" s="3"/>
      <c r="V832" s="4"/>
      <c r="AA832" s="5"/>
      <c r="AB832" s="5"/>
      <c r="AC832" s="5"/>
      <c r="AD832" s="7"/>
      <c r="AE832" s="21" t="str">
        <f>IF(ISNUMBER(SEARCH("H", VLOOKUP(TRIM($V832), Certificate!$A:$D, 4, FALSE))), VLOOKUP(TRIM($V832), Certificate!$A:$B, 2, FALSE), "")</f>
        <v/>
      </c>
      <c r="AF832" s="7"/>
      <c r="AG832" s="7"/>
      <c r="AH832" s="8" t="str">
        <f ca="1">IFERROR(__xludf.DUMMYFUNCTION("IFERROR(FILTER(Certificate!$B:$B, Certificate!$A:$A=TRIM($V832), Certificate!$D:$D=""TO""), """")"),"")</f>
        <v/>
      </c>
      <c r="AI832" s="7"/>
      <c r="AJ832" s="7"/>
      <c r="AK832" s="8" t="str">
        <f ca="1">IFERROR(__xludf.DUMMYFUNCTION("IFERROR(FILTER(Certificate!$B:$B, Certificate!$A:$A=TRIM($V832), Certificate!$D:$D=""D""), """")"),"")</f>
        <v/>
      </c>
    </row>
    <row r="833" spans="2:37" ht="13" x14ac:dyDescent="0.15">
      <c r="B833" s="3"/>
      <c r="V833" s="4"/>
      <c r="AA833" s="5"/>
      <c r="AB833" s="5"/>
      <c r="AC833" s="5"/>
      <c r="AD833" s="7"/>
      <c r="AE833" s="21" t="str">
        <f>IF(ISNUMBER(SEARCH("H", VLOOKUP(TRIM($V833), Certificate!$A:$D, 4, FALSE))), VLOOKUP(TRIM($V833), Certificate!$A:$B, 2, FALSE), "")</f>
        <v/>
      </c>
      <c r="AF833" s="7"/>
      <c r="AG833" s="7"/>
      <c r="AH833" s="8" t="str">
        <f ca="1">IFERROR(__xludf.DUMMYFUNCTION("IFERROR(FILTER(Certificate!$B:$B, Certificate!$A:$A=TRIM($V833), Certificate!$D:$D=""TO""), """")"),"")</f>
        <v/>
      </c>
      <c r="AI833" s="7"/>
      <c r="AJ833" s="7"/>
      <c r="AK833" s="8" t="str">
        <f ca="1">IFERROR(__xludf.DUMMYFUNCTION("IFERROR(FILTER(Certificate!$B:$B, Certificate!$A:$A=TRIM($V833), Certificate!$D:$D=""D""), """")"),"")</f>
        <v/>
      </c>
    </row>
    <row r="834" spans="2:37" ht="13" x14ac:dyDescent="0.15">
      <c r="B834" s="3"/>
      <c r="V834" s="4"/>
      <c r="AA834" s="5"/>
      <c r="AB834" s="5"/>
      <c r="AC834" s="5"/>
      <c r="AD834" s="7"/>
      <c r="AE834" s="21" t="str">
        <f>IF(ISNUMBER(SEARCH("H", VLOOKUP(TRIM($V834), Certificate!$A:$D, 4, FALSE))), VLOOKUP(TRIM($V834), Certificate!$A:$B, 2, FALSE), "")</f>
        <v/>
      </c>
      <c r="AF834" s="7"/>
      <c r="AG834" s="7"/>
      <c r="AH834" s="8" t="str">
        <f ca="1">IFERROR(__xludf.DUMMYFUNCTION("IFERROR(FILTER(Certificate!$B:$B, Certificate!$A:$A=TRIM($V834), Certificate!$D:$D=""TO""), """")"),"")</f>
        <v/>
      </c>
      <c r="AI834" s="7"/>
      <c r="AJ834" s="7"/>
      <c r="AK834" s="8" t="str">
        <f ca="1">IFERROR(__xludf.DUMMYFUNCTION("IFERROR(FILTER(Certificate!$B:$B, Certificate!$A:$A=TRIM($V834), Certificate!$D:$D=""D""), """")"),"")</f>
        <v/>
      </c>
    </row>
    <row r="835" spans="2:37" ht="13" x14ac:dyDescent="0.15">
      <c r="B835" s="3"/>
      <c r="V835" s="4"/>
      <c r="AA835" s="5"/>
      <c r="AB835" s="5"/>
      <c r="AC835" s="5"/>
      <c r="AD835" s="7"/>
      <c r="AE835" s="21" t="str">
        <f>IF(ISNUMBER(SEARCH("H", VLOOKUP(TRIM($V835), Certificate!$A:$D, 4, FALSE))), VLOOKUP(TRIM($V835), Certificate!$A:$B, 2, FALSE), "")</f>
        <v/>
      </c>
      <c r="AF835" s="7"/>
      <c r="AG835" s="7"/>
      <c r="AH835" s="8" t="str">
        <f ca="1">IFERROR(__xludf.DUMMYFUNCTION("IFERROR(FILTER(Certificate!$B:$B, Certificate!$A:$A=TRIM($V835), Certificate!$D:$D=""TO""), """")"),"")</f>
        <v/>
      </c>
      <c r="AI835" s="7"/>
      <c r="AJ835" s="7"/>
      <c r="AK835" s="8" t="str">
        <f ca="1">IFERROR(__xludf.DUMMYFUNCTION("IFERROR(FILTER(Certificate!$B:$B, Certificate!$A:$A=TRIM($V835), Certificate!$D:$D=""D""), """")"),"")</f>
        <v/>
      </c>
    </row>
    <row r="836" spans="2:37" ht="13" x14ac:dyDescent="0.15">
      <c r="B836" s="3"/>
      <c r="V836" s="4"/>
      <c r="AA836" s="5"/>
      <c r="AB836" s="5"/>
      <c r="AC836" s="5"/>
      <c r="AD836" s="7"/>
      <c r="AE836" s="21" t="str">
        <f>IF(ISNUMBER(SEARCH("H", VLOOKUP(TRIM($V836), Certificate!$A:$D, 4, FALSE))), VLOOKUP(TRIM($V836), Certificate!$A:$B, 2, FALSE), "")</f>
        <v/>
      </c>
      <c r="AF836" s="7"/>
      <c r="AG836" s="7"/>
      <c r="AH836" s="8" t="str">
        <f ca="1">IFERROR(__xludf.DUMMYFUNCTION("IFERROR(FILTER(Certificate!$B:$B, Certificate!$A:$A=TRIM($V836), Certificate!$D:$D=""TO""), """")"),"")</f>
        <v/>
      </c>
      <c r="AI836" s="7"/>
      <c r="AJ836" s="7"/>
      <c r="AK836" s="8" t="str">
        <f ca="1">IFERROR(__xludf.DUMMYFUNCTION("IFERROR(FILTER(Certificate!$B:$B, Certificate!$A:$A=TRIM($V836), Certificate!$D:$D=""D""), """")"),"")</f>
        <v/>
      </c>
    </row>
    <row r="837" spans="2:37" ht="13" x14ac:dyDescent="0.15">
      <c r="B837" s="3"/>
      <c r="V837" s="4"/>
      <c r="AA837" s="5"/>
      <c r="AB837" s="5"/>
      <c r="AC837" s="5"/>
      <c r="AD837" s="7"/>
      <c r="AE837" s="21" t="str">
        <f>IF(ISNUMBER(SEARCH("H", VLOOKUP(TRIM($V837), Certificate!$A:$D, 4, FALSE))), VLOOKUP(TRIM($V837), Certificate!$A:$B, 2, FALSE), "")</f>
        <v/>
      </c>
      <c r="AF837" s="7"/>
      <c r="AG837" s="7"/>
      <c r="AH837" s="8" t="str">
        <f ca="1">IFERROR(__xludf.DUMMYFUNCTION("IFERROR(FILTER(Certificate!$B:$B, Certificate!$A:$A=TRIM($V837), Certificate!$D:$D=""TO""), """")"),"")</f>
        <v/>
      </c>
      <c r="AI837" s="7"/>
      <c r="AJ837" s="7"/>
      <c r="AK837" s="8" t="str">
        <f ca="1">IFERROR(__xludf.DUMMYFUNCTION("IFERROR(FILTER(Certificate!$B:$B, Certificate!$A:$A=TRIM($V837), Certificate!$D:$D=""D""), """")"),"")</f>
        <v/>
      </c>
    </row>
    <row r="838" spans="2:37" ht="13" x14ac:dyDescent="0.15">
      <c r="B838" s="3"/>
      <c r="V838" s="4"/>
      <c r="AA838" s="5"/>
      <c r="AB838" s="5"/>
      <c r="AC838" s="5"/>
      <c r="AD838" s="7"/>
      <c r="AE838" s="21" t="str">
        <f>IF(ISNUMBER(SEARCH("H", VLOOKUP(TRIM($V838), Certificate!$A:$D, 4, FALSE))), VLOOKUP(TRIM($V838), Certificate!$A:$B, 2, FALSE), "")</f>
        <v/>
      </c>
      <c r="AF838" s="7"/>
      <c r="AG838" s="7"/>
      <c r="AH838" s="8" t="str">
        <f ca="1">IFERROR(__xludf.DUMMYFUNCTION("IFERROR(FILTER(Certificate!$B:$B, Certificate!$A:$A=TRIM($V838), Certificate!$D:$D=""TO""), """")"),"")</f>
        <v/>
      </c>
      <c r="AI838" s="7"/>
      <c r="AJ838" s="7"/>
      <c r="AK838" s="8" t="str">
        <f ca="1">IFERROR(__xludf.DUMMYFUNCTION("IFERROR(FILTER(Certificate!$B:$B, Certificate!$A:$A=TRIM($V838), Certificate!$D:$D=""D""), """")"),"")</f>
        <v/>
      </c>
    </row>
    <row r="839" spans="2:37" ht="13" x14ac:dyDescent="0.15">
      <c r="B839" s="3"/>
      <c r="V839" s="4"/>
      <c r="AA839" s="5"/>
      <c r="AB839" s="5"/>
      <c r="AC839" s="5"/>
      <c r="AD839" s="7"/>
      <c r="AE839" s="21" t="str">
        <f>IF(ISNUMBER(SEARCH("H", VLOOKUP(TRIM($V839), Certificate!$A:$D, 4, FALSE))), VLOOKUP(TRIM($V839), Certificate!$A:$B, 2, FALSE), "")</f>
        <v/>
      </c>
      <c r="AF839" s="7"/>
      <c r="AG839" s="7"/>
      <c r="AH839" s="8" t="str">
        <f ca="1">IFERROR(__xludf.DUMMYFUNCTION("IFERROR(FILTER(Certificate!$B:$B, Certificate!$A:$A=TRIM($V839), Certificate!$D:$D=""TO""), """")"),"")</f>
        <v/>
      </c>
      <c r="AI839" s="7"/>
      <c r="AJ839" s="7"/>
      <c r="AK839" s="8" t="str">
        <f ca="1">IFERROR(__xludf.DUMMYFUNCTION("IFERROR(FILTER(Certificate!$B:$B, Certificate!$A:$A=TRIM($V839), Certificate!$D:$D=""D""), """")"),"")</f>
        <v/>
      </c>
    </row>
    <row r="840" spans="2:37" ht="13" x14ac:dyDescent="0.15">
      <c r="B840" s="3"/>
      <c r="V840" s="4"/>
      <c r="AA840" s="5"/>
      <c r="AB840" s="5"/>
      <c r="AC840" s="5"/>
      <c r="AD840" s="7"/>
      <c r="AE840" s="21" t="str">
        <f>IF(ISNUMBER(SEARCH("H", VLOOKUP(TRIM($V840), Certificate!$A:$D, 4, FALSE))), VLOOKUP(TRIM($V840), Certificate!$A:$B, 2, FALSE), "")</f>
        <v/>
      </c>
      <c r="AF840" s="7"/>
      <c r="AG840" s="7"/>
      <c r="AH840" s="8" t="str">
        <f ca="1">IFERROR(__xludf.DUMMYFUNCTION("IFERROR(FILTER(Certificate!$B:$B, Certificate!$A:$A=TRIM($V840), Certificate!$D:$D=""TO""), """")"),"")</f>
        <v/>
      </c>
      <c r="AI840" s="7"/>
      <c r="AJ840" s="7"/>
      <c r="AK840" s="8" t="str">
        <f ca="1">IFERROR(__xludf.DUMMYFUNCTION("IFERROR(FILTER(Certificate!$B:$B, Certificate!$A:$A=TRIM($V840), Certificate!$D:$D=""D""), """")"),"")</f>
        <v/>
      </c>
    </row>
    <row r="841" spans="2:37" ht="13" x14ac:dyDescent="0.15">
      <c r="B841" s="3"/>
      <c r="V841" s="4"/>
      <c r="AA841" s="5"/>
      <c r="AB841" s="5"/>
      <c r="AC841" s="5"/>
      <c r="AD841" s="7"/>
      <c r="AE841" s="21" t="str">
        <f>IF(ISNUMBER(SEARCH("H", VLOOKUP(TRIM($V841), Certificate!$A:$D, 4, FALSE))), VLOOKUP(TRIM($V841), Certificate!$A:$B, 2, FALSE), "")</f>
        <v/>
      </c>
      <c r="AF841" s="7"/>
      <c r="AG841" s="7"/>
      <c r="AH841" s="8" t="str">
        <f ca="1">IFERROR(__xludf.DUMMYFUNCTION("IFERROR(FILTER(Certificate!$B:$B, Certificate!$A:$A=TRIM($V841), Certificate!$D:$D=""TO""), """")"),"")</f>
        <v/>
      </c>
      <c r="AI841" s="7"/>
      <c r="AJ841" s="7"/>
      <c r="AK841" s="8" t="str">
        <f ca="1">IFERROR(__xludf.DUMMYFUNCTION("IFERROR(FILTER(Certificate!$B:$B, Certificate!$A:$A=TRIM($V841), Certificate!$D:$D=""D""), """")"),"")</f>
        <v/>
      </c>
    </row>
    <row r="842" spans="2:37" ht="13" x14ac:dyDescent="0.15">
      <c r="B842" s="3"/>
      <c r="V842" s="4"/>
      <c r="AA842" s="5"/>
      <c r="AB842" s="5"/>
      <c r="AC842" s="5"/>
      <c r="AD842" s="7"/>
      <c r="AE842" s="21" t="str">
        <f>IF(ISNUMBER(SEARCH("H", VLOOKUP(TRIM($V842), Certificate!$A:$D, 4, FALSE))), VLOOKUP(TRIM($V842), Certificate!$A:$B, 2, FALSE), "")</f>
        <v/>
      </c>
      <c r="AF842" s="7"/>
      <c r="AG842" s="7"/>
      <c r="AH842" s="8" t="str">
        <f ca="1">IFERROR(__xludf.DUMMYFUNCTION("IFERROR(FILTER(Certificate!$B:$B, Certificate!$A:$A=TRIM($V842), Certificate!$D:$D=""TO""), """")"),"")</f>
        <v/>
      </c>
      <c r="AI842" s="7"/>
      <c r="AJ842" s="7"/>
      <c r="AK842" s="8" t="str">
        <f ca="1">IFERROR(__xludf.DUMMYFUNCTION("IFERROR(FILTER(Certificate!$B:$B, Certificate!$A:$A=TRIM($V842), Certificate!$D:$D=""D""), """")"),"")</f>
        <v/>
      </c>
    </row>
    <row r="843" spans="2:37" ht="13" x14ac:dyDescent="0.15">
      <c r="B843" s="3"/>
      <c r="V843" s="4"/>
      <c r="AA843" s="5"/>
      <c r="AB843" s="5"/>
      <c r="AC843" s="5"/>
      <c r="AD843" s="7"/>
      <c r="AE843" s="21" t="str">
        <f>IF(ISNUMBER(SEARCH("H", VLOOKUP(TRIM($V843), Certificate!$A:$D, 4, FALSE))), VLOOKUP(TRIM($V843), Certificate!$A:$B, 2, FALSE), "")</f>
        <v/>
      </c>
      <c r="AF843" s="7"/>
      <c r="AG843" s="7"/>
      <c r="AH843" s="8" t="str">
        <f ca="1">IFERROR(__xludf.DUMMYFUNCTION("IFERROR(FILTER(Certificate!$B:$B, Certificate!$A:$A=TRIM($V843), Certificate!$D:$D=""TO""), """")"),"")</f>
        <v/>
      </c>
      <c r="AI843" s="7"/>
      <c r="AJ843" s="7"/>
      <c r="AK843" s="8" t="str">
        <f ca="1">IFERROR(__xludf.DUMMYFUNCTION("IFERROR(FILTER(Certificate!$B:$B, Certificate!$A:$A=TRIM($V843), Certificate!$D:$D=""D""), """")"),"")</f>
        <v/>
      </c>
    </row>
    <row r="844" spans="2:37" ht="13" x14ac:dyDescent="0.15">
      <c r="B844" s="3"/>
      <c r="V844" s="4"/>
      <c r="AA844" s="5"/>
      <c r="AB844" s="5"/>
      <c r="AC844" s="5"/>
      <c r="AD844" s="7"/>
      <c r="AE844" s="21" t="str">
        <f>IF(ISNUMBER(SEARCH("H", VLOOKUP(TRIM($V844), Certificate!$A:$D, 4, FALSE))), VLOOKUP(TRIM($V844), Certificate!$A:$B, 2, FALSE), "")</f>
        <v/>
      </c>
      <c r="AF844" s="7"/>
      <c r="AG844" s="7"/>
      <c r="AH844" s="8" t="str">
        <f ca="1">IFERROR(__xludf.DUMMYFUNCTION("IFERROR(FILTER(Certificate!$B:$B, Certificate!$A:$A=TRIM($V844), Certificate!$D:$D=""TO""), """")"),"")</f>
        <v/>
      </c>
      <c r="AI844" s="7"/>
      <c r="AJ844" s="7"/>
      <c r="AK844" s="8"/>
    </row>
    <row r="845" spans="2:37" ht="13" x14ac:dyDescent="0.15">
      <c r="B845" s="3"/>
      <c r="V845" s="4"/>
      <c r="AA845" s="5"/>
      <c r="AB845" s="5"/>
      <c r="AC845" s="5"/>
      <c r="AD845" s="7"/>
      <c r="AE845" s="21" t="str">
        <f>IF(ISNUMBER(SEARCH("H", VLOOKUP(TRIM($V845), Certificate!$A:$D, 4, FALSE))), VLOOKUP(TRIM($V845), Certificate!$A:$B, 2, FALSE), "")</f>
        <v/>
      </c>
      <c r="AF845" s="7"/>
      <c r="AG845" s="7"/>
      <c r="AH845" s="8" t="str">
        <f ca="1">IFERROR(__xludf.DUMMYFUNCTION("IFERROR(FILTER(Certificate!$B:$B, Certificate!$A:$A=TRIM($V845), Certificate!$D:$D=""TO""), """")"),"")</f>
        <v/>
      </c>
      <c r="AI845" s="7"/>
      <c r="AJ845" s="7"/>
      <c r="AK845" s="8"/>
    </row>
    <row r="846" spans="2:37" ht="13" x14ac:dyDescent="0.15">
      <c r="B846" s="3"/>
      <c r="V846" s="4"/>
      <c r="AA846" s="5"/>
      <c r="AB846" s="5"/>
      <c r="AC846" s="5"/>
      <c r="AD846" s="7"/>
      <c r="AE846" s="21" t="str">
        <f>IF(ISNUMBER(SEARCH("H", VLOOKUP(TRIM($V846), Certificate!$A:$D, 4, FALSE))), VLOOKUP(TRIM($V846), Certificate!$A:$B, 2, FALSE), "")</f>
        <v/>
      </c>
      <c r="AF846" s="7"/>
      <c r="AG846" s="7"/>
      <c r="AH846" s="8" t="str">
        <f ca="1">IFERROR(__xludf.DUMMYFUNCTION("IFERROR(FILTER(Certificate!$B:$B, Certificate!$A:$A=TRIM($V846), Certificate!$D:$D=""TO""), """")"),"")</f>
        <v/>
      </c>
      <c r="AI846" s="7"/>
      <c r="AJ846" s="7"/>
      <c r="AK846" s="8"/>
    </row>
    <row r="847" spans="2:37" ht="13" x14ac:dyDescent="0.15">
      <c r="B847" s="3"/>
      <c r="V847" s="4"/>
      <c r="AA847" s="5"/>
      <c r="AB847" s="5"/>
      <c r="AC847" s="5"/>
      <c r="AD847" s="7"/>
      <c r="AE847" s="21" t="str">
        <f>IF(ISNUMBER(SEARCH("H", VLOOKUP(TRIM($V847), Certificate!$A:$D, 4, FALSE))), VLOOKUP(TRIM($V847), Certificate!$A:$B, 2, FALSE), "")</f>
        <v/>
      </c>
      <c r="AF847" s="7"/>
      <c r="AG847" s="7"/>
      <c r="AH847" s="8" t="str">
        <f ca="1">IFERROR(__xludf.DUMMYFUNCTION("IFERROR(FILTER(Certificate!$B:$B, Certificate!$A:$A=TRIM($V847), Certificate!$D:$D=""TO""), """")"),"")</f>
        <v/>
      </c>
      <c r="AI847" s="7"/>
      <c r="AJ847" s="7"/>
      <c r="AK847" s="8"/>
    </row>
    <row r="848" spans="2:37" ht="13" x14ac:dyDescent="0.15">
      <c r="B848" s="3"/>
      <c r="V848" s="4"/>
      <c r="AA848" s="5"/>
      <c r="AB848" s="5"/>
      <c r="AC848" s="5"/>
      <c r="AD848" s="7"/>
      <c r="AE848" s="21" t="str">
        <f>IF(ISNUMBER(SEARCH("H", VLOOKUP(TRIM($V848), Certificate!$A:$D, 4, FALSE))), VLOOKUP(TRIM($V848), Certificate!$A:$B, 2, FALSE), "")</f>
        <v/>
      </c>
      <c r="AF848" s="7"/>
      <c r="AG848" s="7"/>
      <c r="AH848" s="8" t="str">
        <f ca="1">IFERROR(__xludf.DUMMYFUNCTION("IFERROR(FILTER(Certificate!$B:$B, Certificate!$A:$A=TRIM($V848), Certificate!$D:$D=""TO""), """")"),"")</f>
        <v/>
      </c>
      <c r="AI848" s="7"/>
      <c r="AJ848" s="7"/>
      <c r="AK848" s="8"/>
    </row>
    <row r="849" spans="2:37" ht="13" x14ac:dyDescent="0.15">
      <c r="B849" s="3"/>
      <c r="V849" s="4"/>
      <c r="AA849" s="5"/>
      <c r="AB849" s="5"/>
      <c r="AC849" s="5"/>
      <c r="AD849" s="7"/>
      <c r="AE849" s="21" t="str">
        <f>IF(ISNUMBER(SEARCH("H", VLOOKUP(TRIM($V849), Certificate!$A:$D, 4, FALSE))), VLOOKUP(TRIM($V849), Certificate!$A:$B, 2, FALSE), "")</f>
        <v/>
      </c>
      <c r="AF849" s="7"/>
      <c r="AG849" s="7"/>
      <c r="AH849" s="8" t="str">
        <f ca="1">IFERROR(__xludf.DUMMYFUNCTION("IFERROR(FILTER(Certificate!$B:$B, Certificate!$A:$A=TRIM($V849), Certificate!$D:$D=""TO""), """")"),"")</f>
        <v/>
      </c>
      <c r="AI849" s="7"/>
      <c r="AJ849" s="7"/>
      <c r="AK849" s="8"/>
    </row>
    <row r="850" spans="2:37" ht="13" x14ac:dyDescent="0.15">
      <c r="B850" s="3"/>
      <c r="V850" s="4"/>
      <c r="AA850" s="5"/>
      <c r="AB850" s="5"/>
      <c r="AC850" s="5"/>
      <c r="AD850" s="7"/>
      <c r="AE850" s="21" t="str">
        <f>IF(ISNUMBER(SEARCH("H", VLOOKUP(TRIM($V850), Certificate!$A:$D, 4, FALSE))), VLOOKUP(TRIM($V850), Certificate!$A:$B, 2, FALSE), "")</f>
        <v/>
      </c>
      <c r="AF850" s="7"/>
      <c r="AG850" s="7"/>
      <c r="AH850" s="8" t="str">
        <f ca="1">IFERROR(__xludf.DUMMYFUNCTION("IFERROR(FILTER(Certificate!$B:$B, Certificate!$A:$A=TRIM($V850), Certificate!$D:$D=""TO""), """")"),"")</f>
        <v/>
      </c>
      <c r="AI850" s="7"/>
      <c r="AJ850" s="7"/>
      <c r="AK850" s="8"/>
    </row>
    <row r="851" spans="2:37" ht="13" x14ac:dyDescent="0.15">
      <c r="B851" s="3"/>
      <c r="V851" s="4"/>
      <c r="AA851" s="5"/>
      <c r="AB851" s="5"/>
      <c r="AC851" s="5"/>
      <c r="AD851" s="7"/>
      <c r="AE851" s="21" t="str">
        <f>IF(ISNUMBER(SEARCH("H", VLOOKUP(TRIM($V851), Certificate!$A:$D, 4, FALSE))), VLOOKUP(TRIM($V851), Certificate!$A:$B, 2, FALSE), "")</f>
        <v/>
      </c>
      <c r="AF851" s="7"/>
      <c r="AG851" s="7"/>
      <c r="AH851" s="8" t="str">
        <f ca="1">IFERROR(__xludf.DUMMYFUNCTION("IFERROR(FILTER(Certificate!$B:$B, Certificate!$A:$A=TRIM($V851), Certificate!$D:$D=""TO""), """")"),"")</f>
        <v/>
      </c>
      <c r="AI851" s="7"/>
      <c r="AJ851" s="7"/>
      <c r="AK851" s="8"/>
    </row>
    <row r="852" spans="2:37" ht="13" x14ac:dyDescent="0.15">
      <c r="B852" s="3"/>
      <c r="V852" s="4"/>
      <c r="AA852" s="5"/>
      <c r="AB852" s="5"/>
      <c r="AC852" s="5"/>
      <c r="AD852" s="7"/>
      <c r="AE852" s="21" t="str">
        <f>IF(ISNUMBER(SEARCH("H", VLOOKUP(TRIM($V852), Certificate!$A:$D, 4, FALSE))), VLOOKUP(TRIM($V852), Certificate!$A:$B, 2, FALSE), "")</f>
        <v/>
      </c>
      <c r="AF852" s="7"/>
      <c r="AG852" s="7"/>
      <c r="AH852" s="8" t="str">
        <f ca="1">IFERROR(__xludf.DUMMYFUNCTION("IFERROR(FILTER(Certificate!$B:$B, Certificate!$A:$A=TRIM($V852), Certificate!$D:$D=""TO""), """")"),"")</f>
        <v/>
      </c>
      <c r="AI852" s="7"/>
      <c r="AJ852" s="7"/>
      <c r="AK852" s="8"/>
    </row>
    <row r="853" spans="2:37" ht="13" x14ac:dyDescent="0.15">
      <c r="B853" s="3"/>
      <c r="V853" s="4"/>
      <c r="AA853" s="5"/>
      <c r="AB853" s="5"/>
      <c r="AC853" s="5"/>
      <c r="AD853" s="7"/>
      <c r="AE853" s="21" t="str">
        <f>IF(ISNUMBER(SEARCH("H", VLOOKUP(TRIM($V853), Certificate!$A:$D, 4, FALSE))), VLOOKUP(TRIM($V853), Certificate!$A:$B, 2, FALSE), "")</f>
        <v/>
      </c>
      <c r="AF853" s="7"/>
      <c r="AG853" s="7"/>
      <c r="AH853" s="8" t="str">
        <f ca="1">IFERROR(__xludf.DUMMYFUNCTION("IFERROR(FILTER(Certificate!$B:$B, Certificate!$A:$A=TRIM($V853), Certificate!$D:$D=""TO""), """")"),"")</f>
        <v/>
      </c>
      <c r="AI853" s="7"/>
      <c r="AJ853" s="7"/>
      <c r="AK853" s="8"/>
    </row>
    <row r="854" spans="2:37" ht="13" x14ac:dyDescent="0.15">
      <c r="B854" s="3"/>
      <c r="V854" s="4"/>
      <c r="AA854" s="5"/>
      <c r="AB854" s="5"/>
      <c r="AC854" s="5"/>
      <c r="AD854" s="7"/>
      <c r="AE854" s="21" t="str">
        <f>IF(ISNUMBER(SEARCH("H", VLOOKUP(TRIM($V854), Certificate!$A:$D, 4, FALSE))), VLOOKUP(TRIM($V854), Certificate!$A:$B, 2, FALSE), "")</f>
        <v/>
      </c>
      <c r="AF854" s="7"/>
      <c r="AG854" s="7"/>
      <c r="AH854" s="8" t="str">
        <f ca="1">IFERROR(__xludf.DUMMYFUNCTION("IFERROR(FILTER(Certificate!$B:$B, Certificate!$A:$A=TRIM($V854), Certificate!$D:$D=""TO""), """")"),"")</f>
        <v/>
      </c>
      <c r="AI854" s="7"/>
      <c r="AJ854" s="7"/>
      <c r="AK854" s="8"/>
    </row>
    <row r="855" spans="2:37" ht="13" x14ac:dyDescent="0.15">
      <c r="B855" s="3"/>
      <c r="V855" s="4"/>
      <c r="AA855" s="5"/>
      <c r="AB855" s="5"/>
      <c r="AC855" s="5"/>
      <c r="AD855" s="7"/>
      <c r="AE855" s="21" t="str">
        <f>IF(ISNUMBER(SEARCH("H", VLOOKUP(TRIM($V855), Certificate!$A:$D, 4, FALSE))), VLOOKUP(TRIM($V855), Certificate!$A:$B, 2, FALSE), "")</f>
        <v/>
      </c>
      <c r="AF855" s="7"/>
      <c r="AG855" s="7"/>
      <c r="AH855" s="8" t="str">
        <f ca="1">IFERROR(__xludf.DUMMYFUNCTION("IFERROR(FILTER(Certificate!$B:$B, Certificate!$A:$A=TRIM($V855), Certificate!$D:$D=""TO""), """")"),"")</f>
        <v/>
      </c>
      <c r="AI855" s="7"/>
      <c r="AJ855" s="7"/>
      <c r="AK855" s="8"/>
    </row>
    <row r="856" spans="2:37" ht="13" x14ac:dyDescent="0.15">
      <c r="B856" s="3"/>
      <c r="V856" s="4"/>
      <c r="AA856" s="5"/>
      <c r="AB856" s="5"/>
      <c r="AC856" s="5"/>
      <c r="AD856" s="7"/>
      <c r="AE856" s="21" t="str">
        <f>IF(ISNUMBER(SEARCH("H", VLOOKUP(TRIM($V856), Certificate!$A:$D, 4, FALSE))), VLOOKUP(TRIM($V856), Certificate!$A:$B, 2, FALSE), "")</f>
        <v/>
      </c>
      <c r="AF856" s="7"/>
      <c r="AG856" s="7"/>
      <c r="AH856" s="8" t="str">
        <f ca="1">IFERROR(__xludf.DUMMYFUNCTION("IFERROR(FILTER(Certificate!$B:$B, Certificate!$A:$A=TRIM($V856), Certificate!$D:$D=""TO""), """")"),"")</f>
        <v/>
      </c>
      <c r="AI856" s="7"/>
      <c r="AJ856" s="7"/>
      <c r="AK856" s="8"/>
    </row>
    <row r="857" spans="2:37" ht="13" x14ac:dyDescent="0.15">
      <c r="B857" s="3"/>
      <c r="V857" s="4"/>
      <c r="AA857" s="5"/>
      <c r="AB857" s="5"/>
      <c r="AC857" s="5"/>
      <c r="AD857" s="7"/>
      <c r="AE857" s="21" t="str">
        <f>IF(ISNUMBER(SEARCH("H", VLOOKUP(TRIM($V857), Certificate!$A:$D, 4, FALSE))), VLOOKUP(TRIM($V857), Certificate!$A:$B, 2, FALSE), "")</f>
        <v/>
      </c>
      <c r="AF857" s="7"/>
      <c r="AG857" s="7"/>
      <c r="AH857" s="8" t="str">
        <f ca="1">IFERROR(__xludf.DUMMYFUNCTION("IFERROR(FILTER(Certificate!$B:$B, Certificate!$A:$A=TRIM($V857), Certificate!$D:$D=""TO""), """")"),"")</f>
        <v/>
      </c>
      <c r="AI857" s="7"/>
      <c r="AJ857" s="7"/>
      <c r="AK857" s="8"/>
    </row>
    <row r="858" spans="2:37" ht="13" x14ac:dyDescent="0.15">
      <c r="B858" s="3"/>
      <c r="V858" s="4"/>
      <c r="AA858" s="5"/>
      <c r="AB858" s="5"/>
      <c r="AC858" s="5"/>
      <c r="AD858" s="7"/>
      <c r="AE858" s="21" t="str">
        <f>IF(ISNUMBER(SEARCH("H", VLOOKUP(TRIM($V858), Certificate!$A:$D, 4, FALSE))), VLOOKUP(TRIM($V858), Certificate!$A:$B, 2, FALSE), "")</f>
        <v/>
      </c>
      <c r="AF858" s="7"/>
      <c r="AG858" s="7"/>
      <c r="AH858" s="8" t="str">
        <f ca="1">IFERROR(__xludf.DUMMYFUNCTION("IFERROR(FILTER(Certificate!$B:$B, Certificate!$A:$A=TRIM($V858), Certificate!$D:$D=""TO""), """")"),"")</f>
        <v/>
      </c>
      <c r="AI858" s="7"/>
      <c r="AJ858" s="7"/>
      <c r="AK858" s="8"/>
    </row>
    <row r="859" spans="2:37" ht="13" x14ac:dyDescent="0.15">
      <c r="B859" s="3"/>
      <c r="V859" s="4"/>
      <c r="AA859" s="5"/>
      <c r="AB859" s="5"/>
      <c r="AC859" s="5"/>
      <c r="AD859" s="7"/>
      <c r="AE859" s="21" t="str">
        <f>IF(ISNUMBER(SEARCH("H", VLOOKUP(TRIM($V859), Certificate!$A:$D, 4, FALSE))), VLOOKUP(TRIM($V859), Certificate!$A:$B, 2, FALSE), "")</f>
        <v/>
      </c>
      <c r="AF859" s="7"/>
      <c r="AG859" s="7"/>
      <c r="AH859" s="8" t="str">
        <f ca="1">IFERROR(__xludf.DUMMYFUNCTION("IFERROR(FILTER(Certificate!$B:$B, Certificate!$A:$A=TRIM($V859), Certificate!$D:$D=""TO""), """")"),"")</f>
        <v/>
      </c>
      <c r="AI859" s="7"/>
      <c r="AJ859" s="7"/>
      <c r="AK859" s="8"/>
    </row>
    <row r="860" spans="2:37" ht="13" x14ac:dyDescent="0.15">
      <c r="B860" s="3"/>
      <c r="V860" s="4"/>
      <c r="AA860" s="5"/>
      <c r="AB860" s="5"/>
      <c r="AC860" s="5"/>
      <c r="AD860" s="7"/>
      <c r="AE860" s="21" t="str">
        <f>IF(ISNUMBER(SEARCH("H", VLOOKUP(TRIM($V860), Certificate!$A:$D, 4, FALSE))), VLOOKUP(TRIM($V860), Certificate!$A:$B, 2, FALSE), "")</f>
        <v/>
      </c>
      <c r="AF860" s="7"/>
      <c r="AG860" s="7"/>
      <c r="AH860" s="8"/>
      <c r="AI860" s="7"/>
      <c r="AJ860" s="7"/>
      <c r="AK860" s="8"/>
    </row>
    <row r="861" spans="2:37" ht="13" x14ac:dyDescent="0.15">
      <c r="B861" s="3"/>
      <c r="V861" s="4"/>
      <c r="AA861" s="5"/>
      <c r="AB861" s="5"/>
      <c r="AC861" s="5"/>
      <c r="AD861" s="7"/>
      <c r="AE861" s="21" t="str">
        <f>IF(ISNUMBER(SEARCH("H", VLOOKUP(TRIM($V861), Certificate!$A:$D, 4, FALSE))), VLOOKUP(TRIM($V861), Certificate!$A:$B, 2, FALSE), "")</f>
        <v/>
      </c>
      <c r="AF861" s="7"/>
      <c r="AG861" s="7"/>
      <c r="AH861" s="8"/>
      <c r="AI861" s="7"/>
      <c r="AJ861" s="7"/>
      <c r="AK861" s="8"/>
    </row>
    <row r="862" spans="2:37" ht="13" x14ac:dyDescent="0.15">
      <c r="B862" s="3"/>
      <c r="V862" s="4"/>
      <c r="AA862" s="5"/>
      <c r="AB862" s="5"/>
      <c r="AC862" s="5"/>
      <c r="AD862" s="7"/>
      <c r="AE862" s="21" t="str">
        <f>IF(ISNUMBER(SEARCH("H", VLOOKUP(TRIM($V862), Certificate!$A:$D, 4, FALSE))), VLOOKUP(TRIM($V862), Certificate!$A:$B, 2, FALSE), "")</f>
        <v/>
      </c>
      <c r="AF862" s="7"/>
      <c r="AG862" s="7"/>
      <c r="AH862" s="8"/>
      <c r="AI862" s="7"/>
      <c r="AJ862" s="7"/>
      <c r="AK862" s="8"/>
    </row>
    <row r="863" spans="2:37" ht="13" x14ac:dyDescent="0.15">
      <c r="B863" s="3"/>
      <c r="V863" s="4"/>
      <c r="AA863" s="5"/>
      <c r="AB863" s="5"/>
      <c r="AC863" s="5"/>
      <c r="AD863" s="7"/>
      <c r="AE863" s="21" t="str">
        <f>IF(ISNUMBER(SEARCH("H", VLOOKUP(TRIM($V863), Certificate!$A:$D, 4, FALSE))), VLOOKUP(TRIM($V863), Certificate!$A:$B, 2, FALSE), "")</f>
        <v/>
      </c>
      <c r="AF863" s="7"/>
      <c r="AG863" s="7"/>
      <c r="AH863" s="8"/>
      <c r="AI863" s="7"/>
      <c r="AJ863" s="7"/>
      <c r="AK863" s="8"/>
    </row>
    <row r="864" spans="2:37" ht="13" x14ac:dyDescent="0.15">
      <c r="B864" s="3"/>
      <c r="V864" s="4"/>
      <c r="AA864" s="5"/>
      <c r="AB864" s="5"/>
      <c r="AC864" s="5"/>
      <c r="AD864" s="7"/>
      <c r="AE864" s="21" t="str">
        <f>IF(ISNUMBER(SEARCH("H", VLOOKUP(TRIM($V864), Certificate!$A:$D, 4, FALSE))), VLOOKUP(TRIM($V864), Certificate!$A:$B, 2, FALSE), "")</f>
        <v/>
      </c>
      <c r="AF864" s="7"/>
      <c r="AG864" s="7"/>
      <c r="AH864" s="8"/>
      <c r="AI864" s="7"/>
      <c r="AJ864" s="7"/>
      <c r="AK864" s="8"/>
    </row>
    <row r="865" spans="2:37" ht="13" x14ac:dyDescent="0.15">
      <c r="B865" s="3"/>
      <c r="V865" s="4"/>
      <c r="AA865" s="5"/>
      <c r="AB865" s="5"/>
      <c r="AC865" s="5"/>
      <c r="AD865" s="7"/>
      <c r="AE865" s="21" t="str">
        <f>IF(ISNUMBER(SEARCH("H", VLOOKUP(TRIM($V865), Certificate!$A:$D, 4, FALSE))), VLOOKUP(TRIM($V865), Certificate!$A:$B, 2, FALSE), "")</f>
        <v/>
      </c>
      <c r="AF865" s="7"/>
      <c r="AG865" s="7"/>
      <c r="AH865" s="8"/>
      <c r="AI865" s="7"/>
      <c r="AJ865" s="7"/>
      <c r="AK865" s="8"/>
    </row>
    <row r="866" spans="2:37" ht="13" x14ac:dyDescent="0.15">
      <c r="B866" s="3"/>
      <c r="V866" s="4"/>
      <c r="AA866" s="5"/>
      <c r="AB866" s="5"/>
      <c r="AC866" s="5"/>
      <c r="AD866" s="7"/>
      <c r="AE866" s="21" t="str">
        <f>IF(ISNUMBER(SEARCH("H", VLOOKUP(TRIM($V866), Certificate!$A:$D, 4, FALSE))), VLOOKUP(TRIM($V866), Certificate!$A:$B, 2, FALSE), "")</f>
        <v/>
      </c>
      <c r="AF866" s="7"/>
      <c r="AG866" s="7"/>
      <c r="AH866" s="8"/>
      <c r="AI866" s="7"/>
      <c r="AJ866" s="7"/>
      <c r="AK866" s="8"/>
    </row>
    <row r="867" spans="2:37" ht="13" x14ac:dyDescent="0.15">
      <c r="B867" s="3"/>
      <c r="V867" s="4"/>
      <c r="AA867" s="5"/>
      <c r="AB867" s="5"/>
      <c r="AC867" s="5"/>
      <c r="AD867" s="7"/>
      <c r="AE867" s="21" t="str">
        <f>IF(ISNUMBER(SEARCH("H", VLOOKUP(TRIM($V867), Certificate!$A:$D, 4, FALSE))), VLOOKUP(TRIM($V867), Certificate!$A:$B, 2, FALSE), "")</f>
        <v/>
      </c>
      <c r="AF867" s="7"/>
      <c r="AG867" s="7"/>
      <c r="AH867" s="8"/>
      <c r="AI867" s="7"/>
      <c r="AJ867" s="7"/>
      <c r="AK867" s="8"/>
    </row>
    <row r="868" spans="2:37" ht="13" x14ac:dyDescent="0.15">
      <c r="B868" s="3"/>
      <c r="V868" s="4"/>
      <c r="AA868" s="5"/>
      <c r="AB868" s="5"/>
      <c r="AC868" s="5"/>
      <c r="AD868" s="7"/>
      <c r="AE868" s="21" t="str">
        <f>IF(ISNUMBER(SEARCH("H", VLOOKUP(TRIM($V868), Certificate!$A:$D, 4, FALSE))), VLOOKUP(TRIM($V868), Certificate!$A:$B, 2, FALSE), "")</f>
        <v/>
      </c>
      <c r="AF868" s="7"/>
      <c r="AG868" s="7"/>
      <c r="AH868" s="8"/>
      <c r="AI868" s="7"/>
      <c r="AJ868" s="7"/>
      <c r="AK868" s="8"/>
    </row>
    <row r="869" spans="2:37" ht="13" x14ac:dyDescent="0.15">
      <c r="B869" s="3"/>
      <c r="V869" s="4"/>
      <c r="AA869" s="5"/>
      <c r="AB869" s="5"/>
      <c r="AC869" s="5"/>
      <c r="AD869" s="7"/>
      <c r="AE869" s="21" t="str">
        <f>IF(ISNUMBER(SEARCH("H", VLOOKUP(TRIM($V869), Certificate!$A:$D, 4, FALSE))), VLOOKUP(TRIM($V869), Certificate!$A:$B, 2, FALSE), "")</f>
        <v/>
      </c>
      <c r="AF869" s="7"/>
      <c r="AG869" s="7"/>
      <c r="AH869" s="8"/>
      <c r="AI869" s="7"/>
      <c r="AJ869" s="7"/>
      <c r="AK869" s="8"/>
    </row>
    <row r="870" spans="2:37" ht="13" x14ac:dyDescent="0.15">
      <c r="B870" s="3"/>
      <c r="V870" s="4"/>
      <c r="AA870" s="5"/>
      <c r="AB870" s="5"/>
      <c r="AC870" s="5"/>
      <c r="AD870" s="7"/>
      <c r="AE870" s="21" t="str">
        <f>IF(ISNUMBER(SEARCH("H", VLOOKUP(TRIM($V870), Certificate!$A:$D, 4, FALSE))), VLOOKUP(TRIM($V870), Certificate!$A:$B, 2, FALSE), "")</f>
        <v/>
      </c>
      <c r="AF870" s="7"/>
      <c r="AG870" s="7"/>
      <c r="AH870" s="8"/>
      <c r="AI870" s="7"/>
      <c r="AJ870" s="7"/>
      <c r="AK870" s="8"/>
    </row>
    <row r="871" spans="2:37" ht="13" x14ac:dyDescent="0.15">
      <c r="B871" s="3"/>
      <c r="V871" s="4"/>
      <c r="AA871" s="5"/>
      <c r="AB871" s="5"/>
      <c r="AC871" s="5"/>
      <c r="AD871" s="7"/>
      <c r="AE871" s="21" t="str">
        <f>IF(ISNUMBER(SEARCH("H", VLOOKUP(TRIM($V871), Certificate!$A:$D, 4, FALSE))), VLOOKUP(TRIM($V871), Certificate!$A:$B, 2, FALSE), "")</f>
        <v/>
      </c>
      <c r="AF871" s="7"/>
      <c r="AG871" s="7"/>
      <c r="AH871" s="8"/>
      <c r="AI871" s="7"/>
      <c r="AJ871" s="7"/>
      <c r="AK871" s="8"/>
    </row>
    <row r="872" spans="2:37" ht="13" x14ac:dyDescent="0.15">
      <c r="B872" s="3"/>
      <c r="V872" s="4"/>
      <c r="AA872" s="5"/>
      <c r="AB872" s="5"/>
      <c r="AC872" s="5"/>
      <c r="AD872" s="7"/>
      <c r="AE872" s="21" t="str">
        <f>IF(ISNUMBER(SEARCH("H", VLOOKUP(TRIM($V872), Certificate!$A:$D, 4, FALSE))), VLOOKUP(TRIM($V872), Certificate!$A:$B, 2, FALSE), "")</f>
        <v/>
      </c>
      <c r="AF872" s="7"/>
      <c r="AG872" s="7"/>
      <c r="AH872" s="8"/>
      <c r="AI872" s="7"/>
      <c r="AJ872" s="7"/>
      <c r="AK872" s="8"/>
    </row>
    <row r="873" spans="2:37" ht="13" x14ac:dyDescent="0.15">
      <c r="B873" s="3"/>
      <c r="V873" s="4"/>
      <c r="AA873" s="5"/>
      <c r="AB873" s="5"/>
      <c r="AC873" s="5"/>
      <c r="AD873" s="7"/>
      <c r="AE873" s="21" t="str">
        <f>IF(ISNUMBER(SEARCH("H", VLOOKUP(TRIM($V873), Certificate!$A:$D, 4, FALSE))), VLOOKUP(TRIM($V873), Certificate!$A:$B, 2, FALSE), "")</f>
        <v/>
      </c>
      <c r="AF873" s="7"/>
      <c r="AG873" s="7"/>
      <c r="AH873" s="8"/>
      <c r="AI873" s="7"/>
      <c r="AJ873" s="7"/>
      <c r="AK873" s="8"/>
    </row>
    <row r="874" spans="2:37" ht="13" x14ac:dyDescent="0.15">
      <c r="B874" s="3"/>
      <c r="V874" s="4"/>
      <c r="AA874" s="5"/>
      <c r="AB874" s="5"/>
      <c r="AC874" s="5"/>
      <c r="AD874" s="7"/>
      <c r="AE874" s="21" t="str">
        <f>IF(ISNUMBER(SEARCH("H", VLOOKUP(TRIM($V874), Certificate!$A:$D, 4, FALSE))), VLOOKUP(TRIM($V874), Certificate!$A:$B, 2, FALSE), "")</f>
        <v/>
      </c>
      <c r="AF874" s="7"/>
      <c r="AG874" s="7"/>
      <c r="AH874" s="8"/>
      <c r="AI874" s="7"/>
      <c r="AJ874" s="7"/>
      <c r="AK874" s="8"/>
    </row>
    <row r="875" spans="2:37" ht="13" x14ac:dyDescent="0.15">
      <c r="B875" s="3"/>
      <c r="V875" s="4"/>
      <c r="AA875" s="5"/>
      <c r="AB875" s="5"/>
      <c r="AC875" s="5"/>
      <c r="AD875" s="7"/>
      <c r="AE875" s="21" t="str">
        <f>IF(ISNUMBER(SEARCH("H", VLOOKUP(TRIM($V875), Certificate!$A:$D, 4, FALSE))), VLOOKUP(TRIM($V875), Certificate!$A:$B, 2, FALSE), "")</f>
        <v/>
      </c>
      <c r="AF875" s="7"/>
      <c r="AG875" s="7"/>
      <c r="AH875" s="8"/>
      <c r="AI875" s="7"/>
      <c r="AJ875" s="7"/>
      <c r="AK875" s="8"/>
    </row>
    <row r="876" spans="2:37" ht="13" x14ac:dyDescent="0.15">
      <c r="B876" s="3"/>
      <c r="V876" s="4"/>
      <c r="AA876" s="5"/>
      <c r="AB876" s="5"/>
      <c r="AC876" s="5"/>
      <c r="AD876" s="7"/>
      <c r="AE876" s="21" t="str">
        <f>IF(ISNUMBER(SEARCH("H", VLOOKUP(TRIM($V876), Certificate!$A:$D, 4, FALSE))), VLOOKUP(TRIM($V876), Certificate!$A:$B, 2, FALSE), "")</f>
        <v/>
      </c>
      <c r="AF876" s="7"/>
      <c r="AG876" s="7"/>
      <c r="AH876" s="8"/>
      <c r="AI876" s="7"/>
      <c r="AJ876" s="7"/>
      <c r="AK876" s="8"/>
    </row>
    <row r="877" spans="2:37" ht="13" x14ac:dyDescent="0.15">
      <c r="B877" s="3"/>
      <c r="V877" s="4"/>
      <c r="AA877" s="5"/>
      <c r="AB877" s="5"/>
      <c r="AC877" s="5"/>
      <c r="AD877" s="7"/>
      <c r="AE877" s="21" t="str">
        <f>IF(ISNUMBER(SEARCH("H", VLOOKUP(TRIM($V877), Certificate!$A:$D, 4, FALSE))), VLOOKUP(TRIM($V877), Certificate!$A:$B, 2, FALSE), "")</f>
        <v/>
      </c>
      <c r="AF877" s="7"/>
      <c r="AG877" s="7"/>
      <c r="AH877" s="8"/>
      <c r="AI877" s="7"/>
      <c r="AJ877" s="7"/>
      <c r="AK877" s="8"/>
    </row>
    <row r="878" spans="2:37" ht="13" x14ac:dyDescent="0.15">
      <c r="B878" s="3"/>
      <c r="V878" s="4"/>
      <c r="AA878" s="5"/>
      <c r="AB878" s="5"/>
      <c r="AC878" s="5"/>
      <c r="AD878" s="7"/>
      <c r="AE878" s="21" t="str">
        <f>IF(ISNUMBER(SEARCH("H", VLOOKUP(TRIM($V878), Certificate!$A:$D, 4, FALSE))), VLOOKUP(TRIM($V878), Certificate!$A:$B, 2, FALSE), "")</f>
        <v/>
      </c>
      <c r="AF878" s="7"/>
      <c r="AG878" s="7"/>
      <c r="AH878" s="8"/>
      <c r="AI878" s="7"/>
      <c r="AJ878" s="7"/>
      <c r="AK878" s="8"/>
    </row>
    <row r="879" spans="2:37" ht="13" x14ac:dyDescent="0.15">
      <c r="B879" s="3"/>
      <c r="V879" s="4"/>
      <c r="AA879" s="5"/>
      <c r="AB879" s="5"/>
      <c r="AC879" s="5"/>
      <c r="AD879" s="7"/>
      <c r="AE879" s="21" t="str">
        <f>IF(ISNUMBER(SEARCH("H", VLOOKUP(TRIM($V879), Certificate!$A:$D, 4, FALSE))), VLOOKUP(TRIM($V879), Certificate!$A:$B, 2, FALSE), "")</f>
        <v/>
      </c>
      <c r="AF879" s="7"/>
      <c r="AG879" s="7"/>
      <c r="AH879" s="8"/>
      <c r="AI879" s="7"/>
      <c r="AJ879" s="7"/>
      <c r="AK879" s="8"/>
    </row>
    <row r="880" spans="2:37" ht="13" x14ac:dyDescent="0.15">
      <c r="B880" s="3"/>
      <c r="V880" s="4"/>
      <c r="AA880" s="5"/>
      <c r="AB880" s="5"/>
      <c r="AC880" s="5"/>
      <c r="AD880" s="7"/>
      <c r="AE880" s="21" t="str">
        <f>IF(ISNUMBER(SEARCH("H", VLOOKUP(TRIM($V880), Certificate!$A:$D, 4, FALSE))), VLOOKUP(TRIM($V880), Certificate!$A:$B, 2, FALSE), "")</f>
        <v/>
      </c>
      <c r="AF880" s="7"/>
      <c r="AG880" s="7"/>
      <c r="AH880" s="8"/>
      <c r="AI880" s="7"/>
      <c r="AJ880" s="7"/>
      <c r="AK880" s="8"/>
    </row>
    <row r="881" spans="2:37" ht="13" x14ac:dyDescent="0.15">
      <c r="B881" s="3"/>
      <c r="V881" s="4"/>
      <c r="AA881" s="5"/>
      <c r="AB881" s="5"/>
      <c r="AC881" s="5"/>
      <c r="AD881" s="7"/>
      <c r="AE881" s="21" t="str">
        <f>IF(ISNUMBER(SEARCH("H", VLOOKUP(TRIM($V881), Certificate!$A:$D, 4, FALSE))), VLOOKUP(TRIM($V881), Certificate!$A:$B, 2, FALSE), "")</f>
        <v/>
      </c>
      <c r="AF881" s="7"/>
      <c r="AG881" s="7"/>
      <c r="AH881" s="8"/>
      <c r="AI881" s="7"/>
      <c r="AJ881" s="7"/>
      <c r="AK881" s="8"/>
    </row>
    <row r="882" spans="2:37" ht="13" x14ac:dyDescent="0.15">
      <c r="B882" s="3"/>
      <c r="V882" s="4"/>
      <c r="AA882" s="5"/>
      <c r="AB882" s="5"/>
      <c r="AC882" s="5"/>
      <c r="AD882" s="7"/>
      <c r="AE882" s="21" t="str">
        <f>IF(ISNUMBER(SEARCH("H", VLOOKUP(TRIM($V882), Certificate!$A:$D, 4, FALSE))), VLOOKUP(TRIM($V882), Certificate!$A:$B, 2, FALSE), "")</f>
        <v/>
      </c>
      <c r="AF882" s="7"/>
      <c r="AG882" s="7"/>
      <c r="AH882" s="8"/>
      <c r="AI882" s="7"/>
      <c r="AJ882" s="7"/>
      <c r="AK882" s="8"/>
    </row>
    <row r="883" spans="2:37" ht="13" x14ac:dyDescent="0.15">
      <c r="B883" s="3"/>
      <c r="V883" s="4"/>
      <c r="AA883" s="5"/>
      <c r="AB883" s="5"/>
      <c r="AC883" s="5"/>
      <c r="AD883" s="7"/>
      <c r="AE883" s="21" t="str">
        <f>IF(ISNUMBER(SEARCH("H", VLOOKUP(TRIM($V883), Certificate!$A:$D, 4, FALSE))), VLOOKUP(TRIM($V883), Certificate!$A:$B, 2, FALSE), "")</f>
        <v/>
      </c>
      <c r="AF883" s="7"/>
      <c r="AG883" s="7"/>
      <c r="AH883" s="8"/>
      <c r="AI883" s="7"/>
      <c r="AJ883" s="7"/>
      <c r="AK883" s="8"/>
    </row>
    <row r="884" spans="2:37" ht="13" x14ac:dyDescent="0.15">
      <c r="B884" s="3"/>
      <c r="V884" s="4"/>
      <c r="AA884" s="5"/>
      <c r="AB884" s="5"/>
      <c r="AC884" s="5"/>
      <c r="AD884" s="7"/>
      <c r="AE884" s="21" t="str">
        <f>IF(ISNUMBER(SEARCH("H", VLOOKUP(TRIM($V884), Certificate!$A:$D, 4, FALSE))), VLOOKUP(TRIM($V884), Certificate!$A:$B, 2, FALSE), "")</f>
        <v/>
      </c>
      <c r="AF884" s="7"/>
      <c r="AG884" s="7"/>
      <c r="AH884" s="8"/>
      <c r="AI884" s="7"/>
      <c r="AJ884" s="7"/>
      <c r="AK884" s="8"/>
    </row>
    <row r="885" spans="2:37" ht="13" x14ac:dyDescent="0.15">
      <c r="B885" s="3"/>
      <c r="V885" s="4"/>
      <c r="AA885" s="5"/>
      <c r="AB885" s="5"/>
      <c r="AC885" s="5"/>
      <c r="AD885" s="7"/>
      <c r="AE885" s="21" t="str">
        <f>IF(ISNUMBER(SEARCH("H", VLOOKUP(TRIM($V885), Certificate!$A:$D, 4, FALSE))), VLOOKUP(TRIM($V885), Certificate!$A:$B, 2, FALSE), "")</f>
        <v/>
      </c>
      <c r="AF885" s="7"/>
      <c r="AG885" s="7"/>
      <c r="AH885" s="8"/>
      <c r="AI885" s="7"/>
      <c r="AJ885" s="7"/>
      <c r="AK885" s="8"/>
    </row>
    <row r="886" spans="2:37" ht="13" x14ac:dyDescent="0.15">
      <c r="B886" s="3"/>
      <c r="V886" s="4"/>
      <c r="AA886" s="5"/>
      <c r="AB886" s="5"/>
      <c r="AC886" s="5"/>
      <c r="AD886" s="7"/>
      <c r="AE886" s="21" t="str">
        <f>IF(ISNUMBER(SEARCH("H", VLOOKUP(TRIM($V886), Certificate!$A:$D, 4, FALSE))), VLOOKUP(TRIM($V886), Certificate!$A:$B, 2, FALSE), "")</f>
        <v/>
      </c>
      <c r="AF886" s="7"/>
      <c r="AG886" s="7"/>
      <c r="AH886" s="8"/>
      <c r="AI886" s="7"/>
      <c r="AJ886" s="7"/>
      <c r="AK886" s="8"/>
    </row>
    <row r="887" spans="2:37" ht="13" x14ac:dyDescent="0.15">
      <c r="B887" s="3"/>
      <c r="V887" s="4"/>
      <c r="AA887" s="5"/>
      <c r="AB887" s="5"/>
      <c r="AC887" s="5"/>
      <c r="AD887" s="7"/>
      <c r="AE887" s="21" t="str">
        <f>IF(ISNUMBER(SEARCH("H", VLOOKUP(TRIM($V887), Certificate!$A:$D, 4, FALSE))), VLOOKUP(TRIM($V887), Certificate!$A:$B, 2, FALSE), "")</f>
        <v/>
      </c>
      <c r="AF887" s="7"/>
      <c r="AG887" s="7"/>
      <c r="AH887" s="8"/>
      <c r="AI887" s="7"/>
      <c r="AJ887" s="7"/>
      <c r="AK887" s="8"/>
    </row>
    <row r="888" spans="2:37" ht="13" x14ac:dyDescent="0.15">
      <c r="B888" s="3"/>
      <c r="V888" s="4"/>
      <c r="AA888" s="5"/>
      <c r="AB888" s="5"/>
      <c r="AC888" s="5"/>
      <c r="AD888" s="7"/>
      <c r="AE888" s="21" t="str">
        <f>IF(ISNUMBER(SEARCH("H", VLOOKUP(TRIM($V888), Certificate!$A:$D, 4, FALSE))), VLOOKUP(TRIM($V888), Certificate!$A:$B, 2, FALSE), "")</f>
        <v/>
      </c>
      <c r="AF888" s="7"/>
      <c r="AG888" s="7"/>
      <c r="AH888" s="8"/>
      <c r="AI888" s="7"/>
      <c r="AJ888" s="7"/>
      <c r="AK888" s="8"/>
    </row>
    <row r="889" spans="2:37" ht="13" x14ac:dyDescent="0.15">
      <c r="B889" s="3"/>
      <c r="V889" s="4"/>
      <c r="AA889" s="5"/>
      <c r="AB889" s="5"/>
      <c r="AC889" s="5"/>
      <c r="AD889" s="7"/>
      <c r="AE889" s="21" t="str">
        <f>IF(ISNUMBER(SEARCH("H", VLOOKUP(TRIM($V889), Certificate!$A:$D, 4, FALSE))), VLOOKUP(TRIM($V889), Certificate!$A:$B, 2, FALSE), "")</f>
        <v/>
      </c>
      <c r="AF889" s="7"/>
      <c r="AG889" s="7"/>
      <c r="AH889" s="8"/>
      <c r="AI889" s="7"/>
      <c r="AJ889" s="7"/>
      <c r="AK889" s="8"/>
    </row>
    <row r="890" spans="2:37" ht="13" x14ac:dyDescent="0.15">
      <c r="B890" s="3"/>
      <c r="V890" s="4"/>
      <c r="AA890" s="5"/>
      <c r="AB890" s="5"/>
      <c r="AC890" s="5"/>
      <c r="AD890" s="7"/>
      <c r="AE890" s="21" t="str">
        <f>IF(ISNUMBER(SEARCH("H", VLOOKUP(TRIM($V890), Certificate!$A:$D, 4, FALSE))), VLOOKUP(TRIM($V890), Certificate!$A:$B, 2, FALSE), "")</f>
        <v/>
      </c>
      <c r="AF890" s="7"/>
      <c r="AG890" s="7"/>
      <c r="AH890" s="8"/>
      <c r="AI890" s="7"/>
      <c r="AJ890" s="7"/>
      <c r="AK890" s="8"/>
    </row>
    <row r="891" spans="2:37" ht="13" x14ac:dyDescent="0.15">
      <c r="B891" s="3"/>
      <c r="V891" s="4"/>
      <c r="AA891" s="5"/>
      <c r="AB891" s="5"/>
      <c r="AC891" s="5"/>
      <c r="AD891" s="7"/>
      <c r="AE891" s="21" t="str">
        <f>IF(ISNUMBER(SEARCH("H", VLOOKUP(TRIM($V891), Certificate!$A:$D, 4, FALSE))), VLOOKUP(TRIM($V891), Certificate!$A:$B, 2, FALSE), "")</f>
        <v/>
      </c>
      <c r="AF891" s="7"/>
      <c r="AG891" s="7"/>
      <c r="AH891" s="8"/>
      <c r="AI891" s="7"/>
      <c r="AJ891" s="7"/>
      <c r="AK891" s="8"/>
    </row>
    <row r="892" spans="2:37" ht="13" x14ac:dyDescent="0.15">
      <c r="B892" s="3"/>
      <c r="V892" s="4"/>
      <c r="AA892" s="5"/>
      <c r="AB892" s="5"/>
      <c r="AC892" s="5"/>
      <c r="AD892" s="7"/>
      <c r="AE892" s="21" t="str">
        <f>IF(ISNUMBER(SEARCH("H", VLOOKUP(TRIM($V892), Certificate!$A:$D, 4, FALSE))), VLOOKUP(TRIM($V892), Certificate!$A:$B, 2, FALSE), "")</f>
        <v/>
      </c>
      <c r="AF892" s="7"/>
      <c r="AG892" s="7"/>
      <c r="AH892" s="8"/>
      <c r="AI892" s="7"/>
      <c r="AJ892" s="7"/>
      <c r="AK892" s="8"/>
    </row>
    <row r="893" spans="2:37" ht="13" x14ac:dyDescent="0.15">
      <c r="B893" s="3"/>
      <c r="V893" s="4"/>
      <c r="AA893" s="5"/>
      <c r="AB893" s="5"/>
      <c r="AC893" s="5"/>
      <c r="AD893" s="7"/>
      <c r="AE893" s="21"/>
      <c r="AF893" s="7"/>
      <c r="AG893" s="7"/>
      <c r="AH893" s="8"/>
      <c r="AI893" s="7"/>
      <c r="AJ893" s="7"/>
      <c r="AK893" s="8"/>
    </row>
    <row r="894" spans="2:37" ht="13" x14ac:dyDescent="0.15">
      <c r="B894" s="3"/>
      <c r="V894" s="4"/>
      <c r="AA894" s="5"/>
      <c r="AB894" s="5"/>
      <c r="AC894" s="5"/>
      <c r="AD894" s="7"/>
      <c r="AE894" s="21"/>
      <c r="AF894" s="7"/>
      <c r="AG894" s="7"/>
      <c r="AH894" s="8"/>
      <c r="AI894" s="7"/>
      <c r="AJ894" s="7"/>
      <c r="AK894" s="8"/>
    </row>
    <row r="895" spans="2:37" ht="13" x14ac:dyDescent="0.15">
      <c r="B895" s="3"/>
      <c r="V895" s="4"/>
      <c r="AA895" s="5"/>
      <c r="AB895" s="5"/>
      <c r="AC895" s="5"/>
      <c r="AD895" s="7"/>
      <c r="AE895" s="21"/>
      <c r="AF895" s="7"/>
      <c r="AG895" s="7"/>
      <c r="AH895" s="8"/>
      <c r="AI895" s="7"/>
      <c r="AJ895" s="7"/>
      <c r="AK895" s="8"/>
    </row>
    <row r="896" spans="2:37" ht="13" x14ac:dyDescent="0.15">
      <c r="B896" s="3"/>
      <c r="V896" s="4"/>
      <c r="AA896" s="5"/>
      <c r="AB896" s="5"/>
      <c r="AC896" s="5"/>
      <c r="AD896" s="7"/>
      <c r="AE896" s="21"/>
      <c r="AF896" s="7"/>
      <c r="AG896" s="7"/>
      <c r="AH896" s="8"/>
      <c r="AI896" s="7"/>
      <c r="AJ896" s="7"/>
      <c r="AK896" s="8"/>
    </row>
    <row r="897" spans="2:37" ht="13" x14ac:dyDescent="0.15">
      <c r="B897" s="3"/>
      <c r="V897" s="4"/>
      <c r="AA897" s="5"/>
      <c r="AB897" s="5"/>
      <c r="AC897" s="5"/>
      <c r="AD897" s="7"/>
      <c r="AE897" s="21"/>
      <c r="AF897" s="7"/>
      <c r="AG897" s="7"/>
      <c r="AH897" s="8"/>
      <c r="AI897" s="7"/>
      <c r="AJ897" s="7"/>
      <c r="AK897" s="8"/>
    </row>
    <row r="898" spans="2:37" ht="13" x14ac:dyDescent="0.15">
      <c r="B898" s="3"/>
      <c r="V898" s="4"/>
      <c r="AA898" s="5"/>
      <c r="AB898" s="5"/>
      <c r="AC898" s="5"/>
      <c r="AD898" s="7"/>
      <c r="AE898" s="21"/>
      <c r="AF898" s="7"/>
      <c r="AG898" s="7"/>
      <c r="AH898" s="8"/>
      <c r="AI898" s="7"/>
      <c r="AJ898" s="7"/>
      <c r="AK898" s="8"/>
    </row>
    <row r="899" spans="2:37" ht="13" x14ac:dyDescent="0.15">
      <c r="B899" s="3"/>
      <c r="V899" s="4"/>
      <c r="AA899" s="5"/>
      <c r="AB899" s="5"/>
      <c r="AC899" s="5"/>
      <c r="AD899" s="7"/>
      <c r="AE899" s="21"/>
      <c r="AF899" s="7"/>
      <c r="AG899" s="7"/>
      <c r="AH899" s="8"/>
      <c r="AI899" s="7"/>
      <c r="AJ899" s="7"/>
      <c r="AK899" s="8"/>
    </row>
    <row r="900" spans="2:37" ht="13" x14ac:dyDescent="0.15">
      <c r="B900" s="3"/>
      <c r="V900" s="4"/>
      <c r="AA900" s="5"/>
      <c r="AB900" s="5"/>
      <c r="AC900" s="5"/>
      <c r="AD900" s="7"/>
      <c r="AE900" s="21"/>
      <c r="AF900" s="7"/>
      <c r="AG900" s="7"/>
      <c r="AH900" s="8"/>
      <c r="AI900" s="7"/>
      <c r="AJ900" s="7"/>
      <c r="AK900" s="8"/>
    </row>
    <row r="901" spans="2:37" ht="13" x14ac:dyDescent="0.15">
      <c r="B901" s="3"/>
      <c r="V901" s="4"/>
      <c r="AA901" s="5"/>
      <c r="AB901" s="5"/>
      <c r="AC901" s="5"/>
      <c r="AD901" s="7"/>
      <c r="AE901" s="21"/>
      <c r="AF901" s="7"/>
      <c r="AG901" s="7"/>
      <c r="AH901" s="8"/>
      <c r="AI901" s="7"/>
      <c r="AJ901" s="7"/>
      <c r="AK901" s="8"/>
    </row>
    <row r="902" spans="2:37" ht="13" x14ac:dyDescent="0.15">
      <c r="B902" s="3"/>
      <c r="V902" s="4"/>
      <c r="AA902" s="5"/>
      <c r="AB902" s="5"/>
      <c r="AC902" s="5"/>
      <c r="AD902" s="7"/>
      <c r="AE902" s="21"/>
      <c r="AF902" s="7"/>
      <c r="AG902" s="7"/>
      <c r="AH902" s="8"/>
      <c r="AI902" s="7"/>
      <c r="AJ902" s="7"/>
      <c r="AK902" s="8"/>
    </row>
    <row r="903" spans="2:37" ht="13" x14ac:dyDescent="0.15">
      <c r="B903" s="3"/>
      <c r="V903" s="4"/>
      <c r="AA903" s="5"/>
      <c r="AB903" s="5"/>
      <c r="AC903" s="5"/>
      <c r="AD903" s="7"/>
      <c r="AE903" s="21"/>
      <c r="AF903" s="7"/>
      <c r="AG903" s="7"/>
      <c r="AH903" s="8"/>
      <c r="AI903" s="7"/>
      <c r="AJ903" s="7"/>
      <c r="AK903" s="8"/>
    </row>
    <row r="904" spans="2:37" ht="13" x14ac:dyDescent="0.15">
      <c r="B904" s="3"/>
      <c r="V904" s="4"/>
      <c r="AA904" s="5"/>
      <c r="AB904" s="5"/>
      <c r="AC904" s="5"/>
      <c r="AD904" s="7"/>
      <c r="AE904" s="21"/>
      <c r="AF904" s="7"/>
      <c r="AG904" s="7"/>
      <c r="AH904" s="8"/>
      <c r="AI904" s="7"/>
      <c r="AJ904" s="7"/>
      <c r="AK904" s="8"/>
    </row>
    <row r="905" spans="2:37" ht="13" x14ac:dyDescent="0.15">
      <c r="B905" s="3"/>
      <c r="V905" s="4"/>
      <c r="AA905" s="5"/>
      <c r="AB905" s="5"/>
      <c r="AC905" s="5"/>
      <c r="AD905" s="7"/>
      <c r="AE905" s="21"/>
      <c r="AF905" s="7"/>
      <c r="AG905" s="7"/>
      <c r="AH905" s="8"/>
      <c r="AI905" s="7"/>
      <c r="AJ905" s="7"/>
      <c r="AK905" s="8"/>
    </row>
    <row r="906" spans="2:37" ht="13" x14ac:dyDescent="0.15">
      <c r="B906" s="3"/>
      <c r="V906" s="4"/>
      <c r="AA906" s="5"/>
      <c r="AB906" s="5"/>
      <c r="AC906" s="5"/>
      <c r="AD906" s="7"/>
      <c r="AE906" s="21"/>
      <c r="AF906" s="7"/>
      <c r="AG906" s="7"/>
      <c r="AH906" s="8"/>
      <c r="AI906" s="7"/>
      <c r="AJ906" s="7"/>
      <c r="AK906" s="8"/>
    </row>
    <row r="907" spans="2:37" ht="13" x14ac:dyDescent="0.15">
      <c r="B907" s="3"/>
      <c r="V907" s="4"/>
      <c r="AA907" s="5"/>
      <c r="AB907" s="5"/>
      <c r="AC907" s="5"/>
      <c r="AD907" s="7"/>
      <c r="AE907" s="21"/>
      <c r="AF907" s="7"/>
      <c r="AG907" s="7"/>
      <c r="AH907" s="8"/>
      <c r="AI907" s="7"/>
      <c r="AJ907" s="7"/>
      <c r="AK907" s="8"/>
    </row>
    <row r="908" spans="2:37" ht="13" x14ac:dyDescent="0.15">
      <c r="B908" s="3"/>
      <c r="V908" s="4"/>
      <c r="AA908" s="5"/>
      <c r="AB908" s="5"/>
      <c r="AC908" s="5"/>
      <c r="AD908" s="7"/>
      <c r="AE908" s="21"/>
      <c r="AF908" s="7"/>
      <c r="AG908" s="7"/>
      <c r="AH908" s="8"/>
      <c r="AI908" s="7"/>
      <c r="AJ908" s="7"/>
      <c r="AK908" s="8"/>
    </row>
    <row r="909" spans="2:37" ht="13" x14ac:dyDescent="0.15">
      <c r="B909" s="3"/>
      <c r="V909" s="4"/>
      <c r="AA909" s="5"/>
      <c r="AB909" s="5"/>
      <c r="AC909" s="5"/>
      <c r="AD909" s="7"/>
      <c r="AE909" s="21"/>
      <c r="AF909" s="7"/>
      <c r="AG909" s="7"/>
      <c r="AH909" s="8"/>
      <c r="AI909" s="7"/>
      <c r="AJ909" s="7"/>
      <c r="AK909" s="8"/>
    </row>
    <row r="910" spans="2:37" ht="13" x14ac:dyDescent="0.15">
      <c r="B910" s="3"/>
      <c r="V910" s="4"/>
      <c r="AA910" s="5"/>
      <c r="AB910" s="5"/>
      <c r="AC910" s="5"/>
      <c r="AD910" s="7"/>
      <c r="AE910" s="21"/>
      <c r="AF910" s="7"/>
      <c r="AG910" s="7"/>
      <c r="AH910" s="8"/>
      <c r="AI910" s="7"/>
      <c r="AJ910" s="7"/>
      <c r="AK910" s="8"/>
    </row>
    <row r="911" spans="2:37" ht="13" x14ac:dyDescent="0.15">
      <c r="B911" s="3"/>
      <c r="V911" s="4"/>
      <c r="AA911" s="5"/>
      <c r="AB911" s="5"/>
      <c r="AC911" s="5"/>
      <c r="AD911" s="7"/>
      <c r="AE911" s="21"/>
      <c r="AF911" s="7"/>
      <c r="AG911" s="7"/>
      <c r="AH911" s="8"/>
      <c r="AI911" s="7"/>
      <c r="AJ911" s="7"/>
      <c r="AK911" s="8"/>
    </row>
    <row r="912" spans="2:37" ht="13" x14ac:dyDescent="0.15">
      <c r="B912" s="3"/>
      <c r="V912" s="4"/>
      <c r="AA912" s="5"/>
      <c r="AB912" s="5"/>
      <c r="AC912" s="5"/>
      <c r="AD912" s="7"/>
      <c r="AE912" s="21"/>
      <c r="AF912" s="7"/>
      <c r="AG912" s="7"/>
      <c r="AH912" s="8"/>
      <c r="AI912" s="7"/>
      <c r="AJ912" s="7"/>
      <c r="AK912" s="8"/>
    </row>
    <row r="913" spans="2:37" ht="13" x14ac:dyDescent="0.15">
      <c r="B913" s="3"/>
      <c r="V913" s="4"/>
      <c r="AA913" s="5"/>
      <c r="AB913" s="5"/>
      <c r="AC913" s="5"/>
      <c r="AD913" s="7"/>
      <c r="AE913" s="21"/>
      <c r="AF913" s="7"/>
      <c r="AG913" s="7"/>
      <c r="AH913" s="8"/>
      <c r="AI913" s="7"/>
      <c r="AJ913" s="7"/>
      <c r="AK913" s="8"/>
    </row>
    <row r="914" spans="2:37" ht="13" x14ac:dyDescent="0.15">
      <c r="B914" s="3"/>
      <c r="V914" s="4"/>
      <c r="AA914" s="5"/>
      <c r="AB914" s="5"/>
      <c r="AC914" s="5"/>
      <c r="AD914" s="7"/>
      <c r="AE914" s="21"/>
      <c r="AF914" s="7"/>
      <c r="AG914" s="7"/>
      <c r="AH914" s="8"/>
      <c r="AI914" s="7"/>
      <c r="AJ914" s="7"/>
      <c r="AK914" s="8"/>
    </row>
    <row r="915" spans="2:37" ht="13" x14ac:dyDescent="0.15">
      <c r="B915" s="3"/>
      <c r="V915" s="4"/>
      <c r="AA915" s="5"/>
      <c r="AB915" s="5"/>
      <c r="AC915" s="5"/>
      <c r="AD915" s="7"/>
      <c r="AE915" s="21"/>
      <c r="AF915" s="7"/>
      <c r="AG915" s="7"/>
      <c r="AH915" s="8"/>
      <c r="AI915" s="7"/>
      <c r="AJ915" s="7"/>
      <c r="AK915" s="8"/>
    </row>
    <row r="916" spans="2:37" ht="13" x14ac:dyDescent="0.15">
      <c r="B916" s="3"/>
      <c r="V916" s="4"/>
      <c r="AA916" s="5"/>
      <c r="AB916" s="5"/>
      <c r="AC916" s="5"/>
      <c r="AD916" s="7"/>
      <c r="AE916" s="21"/>
      <c r="AF916" s="7"/>
      <c r="AG916" s="7"/>
      <c r="AH916" s="8"/>
      <c r="AI916" s="7"/>
      <c r="AJ916" s="7"/>
      <c r="AK916" s="8"/>
    </row>
    <row r="917" spans="2:37" ht="13" x14ac:dyDescent="0.15">
      <c r="B917" s="3"/>
      <c r="V917" s="4"/>
      <c r="AA917" s="5"/>
      <c r="AB917" s="5"/>
      <c r="AC917" s="5"/>
      <c r="AD917" s="7"/>
      <c r="AE917" s="21"/>
      <c r="AF917" s="7"/>
      <c r="AG917" s="7"/>
      <c r="AH917" s="8"/>
      <c r="AI917" s="7"/>
      <c r="AJ917" s="7"/>
      <c r="AK917" s="8"/>
    </row>
    <row r="918" spans="2:37" ht="13" x14ac:dyDescent="0.15">
      <c r="B918" s="3"/>
      <c r="V918" s="4"/>
      <c r="AA918" s="5"/>
      <c r="AB918" s="5"/>
      <c r="AC918" s="5"/>
      <c r="AD918" s="7"/>
      <c r="AE918" s="21"/>
      <c r="AF918" s="7"/>
      <c r="AG918" s="7"/>
      <c r="AH918" s="8"/>
      <c r="AI918" s="7"/>
      <c r="AJ918" s="7"/>
      <c r="AK918" s="8"/>
    </row>
    <row r="919" spans="2:37" ht="13" x14ac:dyDescent="0.15">
      <c r="B919" s="3"/>
      <c r="V919" s="4"/>
      <c r="AA919" s="5"/>
      <c r="AB919" s="5"/>
      <c r="AC919" s="5"/>
      <c r="AD919" s="7"/>
      <c r="AE919" s="21"/>
      <c r="AF919" s="7"/>
      <c r="AG919" s="7"/>
      <c r="AH919" s="8"/>
      <c r="AI919" s="7"/>
      <c r="AJ919" s="7"/>
      <c r="AK919" s="8"/>
    </row>
    <row r="920" spans="2:37" ht="13" x14ac:dyDescent="0.15">
      <c r="B920" s="3"/>
      <c r="V920" s="4"/>
      <c r="AA920" s="5"/>
      <c r="AB920" s="5"/>
      <c r="AC920" s="5"/>
      <c r="AD920" s="7"/>
      <c r="AE920" s="21"/>
      <c r="AF920" s="7"/>
      <c r="AG920" s="7"/>
      <c r="AH920" s="8"/>
      <c r="AI920" s="7"/>
      <c r="AJ920" s="7"/>
      <c r="AK920" s="8"/>
    </row>
    <row r="921" spans="2:37" ht="13" x14ac:dyDescent="0.15">
      <c r="B921" s="3"/>
      <c r="V921" s="4"/>
      <c r="AA921" s="5"/>
      <c r="AB921" s="5"/>
      <c r="AC921" s="5"/>
      <c r="AD921" s="7"/>
      <c r="AE921" s="21"/>
      <c r="AF921" s="7"/>
      <c r="AG921" s="7"/>
      <c r="AH921" s="8"/>
      <c r="AI921" s="7"/>
      <c r="AJ921" s="7"/>
      <c r="AK921" s="8"/>
    </row>
    <row r="922" spans="2:37" ht="13" x14ac:dyDescent="0.15">
      <c r="B922" s="3"/>
      <c r="V922" s="4"/>
      <c r="AA922" s="5"/>
      <c r="AB922" s="5"/>
      <c r="AC922" s="5"/>
      <c r="AD922" s="7"/>
      <c r="AE922" s="21"/>
      <c r="AF922" s="7"/>
      <c r="AG922" s="7"/>
      <c r="AH922" s="8"/>
      <c r="AI922" s="7"/>
      <c r="AJ922" s="7"/>
      <c r="AK922" s="8"/>
    </row>
    <row r="923" spans="2:37" ht="13" x14ac:dyDescent="0.15">
      <c r="B923" s="3"/>
      <c r="V923" s="4"/>
      <c r="AA923" s="5"/>
      <c r="AB923" s="5"/>
      <c r="AC923" s="5"/>
      <c r="AD923" s="7"/>
      <c r="AE923" s="21"/>
      <c r="AF923" s="7"/>
      <c r="AG923" s="7"/>
      <c r="AH923" s="8"/>
      <c r="AI923" s="7"/>
      <c r="AJ923" s="7"/>
      <c r="AK923" s="8"/>
    </row>
    <row r="924" spans="2:37" ht="13" x14ac:dyDescent="0.15">
      <c r="B924" s="3"/>
      <c r="V924" s="4"/>
      <c r="AA924" s="5"/>
      <c r="AB924" s="5"/>
      <c r="AC924" s="5"/>
      <c r="AD924" s="7"/>
      <c r="AE924" s="21"/>
      <c r="AF924" s="7"/>
      <c r="AG924" s="7"/>
      <c r="AH924" s="8"/>
      <c r="AI924" s="7"/>
      <c r="AJ924" s="7"/>
      <c r="AK924" s="8"/>
    </row>
    <row r="925" spans="2:37" ht="13" x14ac:dyDescent="0.15">
      <c r="B925" s="3"/>
      <c r="V925" s="4"/>
      <c r="AA925" s="5"/>
      <c r="AB925" s="5"/>
      <c r="AC925" s="5"/>
      <c r="AD925" s="7"/>
      <c r="AE925" s="21"/>
      <c r="AF925" s="7"/>
      <c r="AG925" s="7"/>
      <c r="AH925" s="8"/>
      <c r="AI925" s="7"/>
      <c r="AJ925" s="7"/>
      <c r="AK925" s="8"/>
    </row>
    <row r="926" spans="2:37" ht="13" x14ac:dyDescent="0.15">
      <c r="B926" s="3"/>
      <c r="V926" s="4"/>
      <c r="AA926" s="5"/>
      <c r="AB926" s="5"/>
      <c r="AC926" s="5"/>
      <c r="AD926" s="7"/>
      <c r="AE926" s="21"/>
      <c r="AF926" s="7"/>
      <c r="AG926" s="7"/>
      <c r="AH926" s="8"/>
      <c r="AI926" s="7"/>
      <c r="AJ926" s="7"/>
      <c r="AK926" s="8"/>
    </row>
    <row r="927" spans="2:37" ht="13" x14ac:dyDescent="0.15">
      <c r="B927" s="3"/>
      <c r="V927" s="4"/>
      <c r="AA927" s="5"/>
      <c r="AB927" s="5"/>
      <c r="AC927" s="5"/>
      <c r="AD927" s="7"/>
      <c r="AE927" s="21"/>
      <c r="AF927" s="7"/>
      <c r="AG927" s="7"/>
      <c r="AH927" s="8"/>
      <c r="AI927" s="7"/>
      <c r="AJ927" s="7"/>
      <c r="AK927" s="8"/>
    </row>
    <row r="928" spans="2:37" ht="13" x14ac:dyDescent="0.15">
      <c r="B928" s="3"/>
      <c r="V928" s="4"/>
      <c r="AA928" s="5"/>
      <c r="AB928" s="5"/>
      <c r="AC928" s="5"/>
      <c r="AD928" s="7"/>
      <c r="AE928" s="21"/>
      <c r="AF928" s="7"/>
      <c r="AG928" s="7"/>
      <c r="AH928" s="8"/>
      <c r="AI928" s="7"/>
      <c r="AJ928" s="7"/>
      <c r="AK928" s="8"/>
    </row>
    <row r="929" spans="2:37" ht="13" x14ac:dyDescent="0.15">
      <c r="B929" s="3"/>
      <c r="V929" s="4"/>
      <c r="AA929" s="5"/>
      <c r="AB929" s="5"/>
      <c r="AC929" s="5"/>
      <c r="AD929" s="7"/>
      <c r="AE929" s="21"/>
      <c r="AF929" s="7"/>
      <c r="AG929" s="7"/>
      <c r="AH929" s="8"/>
      <c r="AI929" s="7"/>
      <c r="AJ929" s="7"/>
      <c r="AK929" s="8"/>
    </row>
    <row r="930" spans="2:37" ht="13" x14ac:dyDescent="0.15">
      <c r="B930" s="3"/>
      <c r="V930" s="4"/>
      <c r="AA930" s="5"/>
      <c r="AB930" s="5"/>
      <c r="AC930" s="5"/>
      <c r="AD930" s="7"/>
      <c r="AE930" s="21"/>
      <c r="AF930" s="7"/>
      <c r="AG930" s="7"/>
      <c r="AH930" s="8"/>
      <c r="AI930" s="7"/>
      <c r="AJ930" s="7"/>
      <c r="AK930" s="8"/>
    </row>
    <row r="931" spans="2:37" ht="13" x14ac:dyDescent="0.15">
      <c r="B931" s="3"/>
      <c r="V931" s="4"/>
      <c r="AA931" s="5"/>
      <c r="AB931" s="5"/>
      <c r="AC931" s="5"/>
      <c r="AD931" s="7"/>
      <c r="AE931" s="21"/>
      <c r="AF931" s="7"/>
      <c r="AG931" s="7"/>
      <c r="AH931" s="8"/>
      <c r="AI931" s="7"/>
      <c r="AJ931" s="7"/>
      <c r="AK931" s="8"/>
    </row>
    <row r="932" spans="2:37" ht="13" x14ac:dyDescent="0.15">
      <c r="B932" s="3"/>
      <c r="V932" s="4"/>
      <c r="AA932" s="5"/>
      <c r="AB932" s="5"/>
      <c r="AC932" s="5"/>
      <c r="AD932" s="7"/>
      <c r="AE932" s="21"/>
      <c r="AF932" s="7"/>
      <c r="AG932" s="7"/>
      <c r="AH932" s="8"/>
      <c r="AI932" s="7"/>
      <c r="AJ932" s="7"/>
      <c r="AK932" s="8"/>
    </row>
    <row r="933" spans="2:37" ht="13" x14ac:dyDescent="0.15">
      <c r="B933" s="3"/>
      <c r="V933" s="4"/>
      <c r="AA933" s="5"/>
      <c r="AB933" s="5"/>
      <c r="AC933" s="5"/>
      <c r="AD933" s="7"/>
      <c r="AE933" s="21"/>
      <c r="AF933" s="7"/>
      <c r="AG933" s="7"/>
      <c r="AH933" s="8"/>
      <c r="AI933" s="7"/>
      <c r="AJ933" s="7"/>
      <c r="AK933" s="8"/>
    </row>
    <row r="934" spans="2:37" ht="13" x14ac:dyDescent="0.15">
      <c r="B934" s="3"/>
      <c r="V934" s="4"/>
      <c r="AA934" s="5"/>
      <c r="AB934" s="5"/>
      <c r="AC934" s="5"/>
      <c r="AD934" s="7"/>
      <c r="AE934" s="21"/>
      <c r="AF934" s="7"/>
      <c r="AG934" s="7"/>
      <c r="AH934" s="8"/>
      <c r="AI934" s="7"/>
      <c r="AJ934" s="7"/>
      <c r="AK934" s="8"/>
    </row>
    <row r="935" spans="2:37" ht="13" x14ac:dyDescent="0.15">
      <c r="B935" s="3"/>
      <c r="V935" s="4"/>
      <c r="AA935" s="5"/>
      <c r="AB935" s="5"/>
      <c r="AC935" s="5"/>
      <c r="AD935" s="7"/>
      <c r="AE935" s="21"/>
      <c r="AF935" s="7"/>
      <c r="AG935" s="7"/>
      <c r="AH935" s="8"/>
      <c r="AI935" s="7"/>
      <c r="AJ935" s="7"/>
      <c r="AK935" s="8"/>
    </row>
    <row r="936" spans="2:37" ht="13" x14ac:dyDescent="0.15">
      <c r="B936" s="3"/>
      <c r="V936" s="4"/>
      <c r="AA936" s="5"/>
      <c r="AB936" s="5"/>
      <c r="AC936" s="5"/>
      <c r="AD936" s="7"/>
      <c r="AE936" s="21"/>
      <c r="AF936" s="7"/>
      <c r="AG936" s="7"/>
      <c r="AH936" s="8"/>
      <c r="AI936" s="7"/>
      <c r="AJ936" s="7"/>
      <c r="AK936" s="8"/>
    </row>
    <row r="937" spans="2:37" ht="13" x14ac:dyDescent="0.15">
      <c r="B937" s="3"/>
      <c r="V937" s="4"/>
      <c r="AA937" s="5"/>
      <c r="AB937" s="5"/>
      <c r="AC937" s="5"/>
      <c r="AD937" s="7"/>
      <c r="AE937" s="21"/>
      <c r="AF937" s="7"/>
      <c r="AG937" s="7"/>
      <c r="AH937" s="8"/>
      <c r="AI937" s="7"/>
      <c r="AJ937" s="7"/>
      <c r="AK937" s="8"/>
    </row>
    <row r="938" spans="2:37" ht="13" x14ac:dyDescent="0.15">
      <c r="B938" s="3"/>
      <c r="V938" s="4"/>
      <c r="AA938" s="5"/>
      <c r="AB938" s="5"/>
      <c r="AC938" s="5"/>
      <c r="AD938" s="7"/>
      <c r="AE938" s="21"/>
      <c r="AF938" s="7"/>
      <c r="AG938" s="7"/>
      <c r="AH938" s="8"/>
      <c r="AI938" s="7"/>
      <c r="AJ938" s="7"/>
      <c r="AK938" s="8"/>
    </row>
    <row r="939" spans="2:37" ht="13" x14ac:dyDescent="0.15">
      <c r="B939" s="3"/>
      <c r="V939" s="4"/>
      <c r="AA939" s="5"/>
      <c r="AB939" s="5"/>
      <c r="AC939" s="5"/>
      <c r="AD939" s="7"/>
      <c r="AE939" s="21"/>
      <c r="AF939" s="7"/>
      <c r="AG939" s="7"/>
      <c r="AH939" s="8"/>
      <c r="AI939" s="7"/>
      <c r="AJ939" s="7"/>
      <c r="AK939" s="8"/>
    </row>
    <row r="940" spans="2:37" ht="13" x14ac:dyDescent="0.15">
      <c r="B940" s="3"/>
      <c r="V940" s="4"/>
      <c r="AA940" s="5"/>
      <c r="AB940" s="5"/>
      <c r="AC940" s="5"/>
      <c r="AD940" s="7"/>
      <c r="AE940" s="21"/>
      <c r="AF940" s="7"/>
      <c r="AG940" s="7"/>
      <c r="AH940" s="8"/>
      <c r="AI940" s="7"/>
      <c r="AJ940" s="7"/>
      <c r="AK940" s="8"/>
    </row>
    <row r="941" spans="2:37" ht="13" x14ac:dyDescent="0.15">
      <c r="B941" s="3"/>
      <c r="V941" s="4"/>
      <c r="AA941" s="5"/>
      <c r="AB941" s="5"/>
      <c r="AC941" s="5"/>
      <c r="AD941" s="7"/>
      <c r="AE941" s="21"/>
      <c r="AF941" s="7"/>
      <c r="AG941" s="7"/>
      <c r="AH941" s="8"/>
      <c r="AI941" s="7"/>
      <c r="AJ941" s="7"/>
      <c r="AK941" s="8"/>
    </row>
    <row r="942" spans="2:37" ht="13" x14ac:dyDescent="0.15">
      <c r="B942" s="3"/>
      <c r="V942" s="4"/>
      <c r="AA942" s="5"/>
      <c r="AB942" s="5"/>
      <c r="AC942" s="5"/>
      <c r="AD942" s="7"/>
      <c r="AE942" s="21"/>
      <c r="AF942" s="7"/>
      <c r="AG942" s="7"/>
      <c r="AH942" s="8"/>
      <c r="AI942" s="7"/>
      <c r="AJ942" s="7"/>
      <c r="AK942" s="8"/>
    </row>
    <row r="943" spans="2:37" ht="13" x14ac:dyDescent="0.15">
      <c r="B943" s="3"/>
      <c r="V943" s="4"/>
      <c r="AA943" s="5"/>
      <c r="AB943" s="5"/>
      <c r="AC943" s="5"/>
      <c r="AD943" s="7"/>
      <c r="AE943" s="21"/>
      <c r="AF943" s="7"/>
      <c r="AG943" s="7"/>
      <c r="AH943" s="8"/>
      <c r="AI943" s="7"/>
      <c r="AJ943" s="7"/>
      <c r="AK943" s="8"/>
    </row>
    <row r="944" spans="2:37" ht="13" x14ac:dyDescent="0.15">
      <c r="B944" s="3"/>
      <c r="V944" s="4"/>
      <c r="AA944" s="5"/>
      <c r="AB944" s="5"/>
      <c r="AC944" s="5"/>
      <c r="AD944" s="7"/>
      <c r="AE944" s="21"/>
      <c r="AF944" s="7"/>
      <c r="AG944" s="7"/>
      <c r="AH944" s="8"/>
      <c r="AI944" s="7"/>
      <c r="AJ944" s="7"/>
      <c r="AK944" s="8"/>
    </row>
    <row r="945" spans="2:37" ht="13" x14ac:dyDescent="0.15">
      <c r="B945" s="3"/>
      <c r="V945" s="4"/>
      <c r="AA945" s="5"/>
      <c r="AB945" s="5"/>
      <c r="AC945" s="5"/>
      <c r="AD945" s="7"/>
      <c r="AE945" s="21"/>
      <c r="AF945" s="7"/>
      <c r="AG945" s="7"/>
      <c r="AH945" s="8"/>
      <c r="AI945" s="7"/>
      <c r="AJ945" s="7"/>
      <c r="AK945" s="8"/>
    </row>
    <row r="946" spans="2:37" ht="13" x14ac:dyDescent="0.15">
      <c r="B946" s="3"/>
      <c r="V946" s="4"/>
      <c r="AA946" s="5"/>
      <c r="AB946" s="5"/>
      <c r="AC946" s="5"/>
      <c r="AD946" s="7"/>
      <c r="AE946" s="21"/>
      <c r="AF946" s="7"/>
      <c r="AG946" s="7"/>
      <c r="AH946" s="8"/>
      <c r="AI946" s="7"/>
      <c r="AJ946" s="7"/>
      <c r="AK946" s="8"/>
    </row>
    <row r="947" spans="2:37" ht="13" x14ac:dyDescent="0.15">
      <c r="B947" s="3"/>
      <c r="V947" s="4"/>
      <c r="AA947" s="5"/>
      <c r="AB947" s="5"/>
      <c r="AC947" s="5"/>
      <c r="AD947" s="7"/>
      <c r="AE947" s="21"/>
      <c r="AF947" s="7"/>
      <c r="AG947" s="7"/>
      <c r="AH947" s="8"/>
      <c r="AI947" s="7"/>
      <c r="AJ947" s="7"/>
      <c r="AK947" s="8"/>
    </row>
    <row r="948" spans="2:37" ht="13" x14ac:dyDescent="0.15">
      <c r="B948" s="3"/>
      <c r="V948" s="4"/>
      <c r="AA948" s="5"/>
      <c r="AB948" s="5"/>
      <c r="AC948" s="5"/>
      <c r="AD948" s="7"/>
      <c r="AE948" s="21"/>
      <c r="AF948" s="7"/>
      <c r="AG948" s="7"/>
      <c r="AH948" s="8"/>
      <c r="AI948" s="7"/>
      <c r="AJ948" s="7"/>
      <c r="AK948" s="8"/>
    </row>
    <row r="949" spans="2:37" ht="13" x14ac:dyDescent="0.15">
      <c r="B949" s="3"/>
      <c r="V949" s="4"/>
      <c r="AA949" s="5"/>
      <c r="AB949" s="5"/>
      <c r="AC949" s="5"/>
      <c r="AD949" s="7"/>
      <c r="AE949" s="21"/>
      <c r="AF949" s="7"/>
      <c r="AG949" s="7"/>
      <c r="AH949" s="8"/>
      <c r="AI949" s="7"/>
      <c r="AJ949" s="7"/>
      <c r="AK949" s="8"/>
    </row>
    <row r="950" spans="2:37" ht="13" x14ac:dyDescent="0.15">
      <c r="B950" s="3"/>
      <c r="V950" s="4"/>
      <c r="AA950" s="5"/>
      <c r="AB950" s="5"/>
      <c r="AC950" s="5"/>
      <c r="AD950" s="7"/>
      <c r="AE950" s="21"/>
      <c r="AF950" s="7"/>
      <c r="AG950" s="7"/>
      <c r="AH950" s="8"/>
      <c r="AI950" s="7"/>
      <c r="AJ950" s="7"/>
      <c r="AK950" s="8"/>
    </row>
    <row r="951" spans="2:37" ht="13" x14ac:dyDescent="0.15">
      <c r="B951" s="3"/>
      <c r="V951" s="4"/>
      <c r="AA951" s="5"/>
      <c r="AB951" s="5"/>
      <c r="AC951" s="5"/>
      <c r="AD951" s="7"/>
      <c r="AE951" s="21"/>
      <c r="AF951" s="7"/>
      <c r="AG951" s="7"/>
      <c r="AH951" s="8"/>
      <c r="AI951" s="7"/>
      <c r="AJ951" s="7"/>
      <c r="AK951" s="8"/>
    </row>
    <row r="952" spans="2:37" ht="13" x14ac:dyDescent="0.15">
      <c r="B952" s="3"/>
      <c r="V952" s="4"/>
      <c r="AA952" s="5"/>
      <c r="AB952" s="5"/>
      <c r="AC952" s="5"/>
      <c r="AD952" s="7"/>
      <c r="AE952" s="21"/>
      <c r="AF952" s="7"/>
      <c r="AG952" s="7"/>
      <c r="AH952" s="8"/>
      <c r="AI952" s="7"/>
      <c r="AJ952" s="7"/>
      <c r="AK952" s="8"/>
    </row>
    <row r="953" spans="2:37" ht="13" x14ac:dyDescent="0.15">
      <c r="B953" s="3"/>
      <c r="V953" s="4"/>
      <c r="AA953" s="5"/>
      <c r="AB953" s="5"/>
      <c r="AC953" s="5"/>
      <c r="AD953" s="7"/>
      <c r="AE953" s="21"/>
      <c r="AF953" s="7"/>
      <c r="AG953" s="7"/>
      <c r="AH953" s="8"/>
      <c r="AI953" s="7"/>
      <c r="AJ953" s="7"/>
      <c r="AK953" s="8"/>
    </row>
    <row r="954" spans="2:37" ht="13" x14ac:dyDescent="0.15">
      <c r="B954" s="3"/>
      <c r="V954" s="4"/>
      <c r="AA954" s="5"/>
      <c r="AB954" s="5"/>
      <c r="AC954" s="5"/>
      <c r="AD954" s="7"/>
      <c r="AE954" s="21"/>
      <c r="AF954" s="7"/>
      <c r="AG954" s="7"/>
      <c r="AH954" s="8"/>
      <c r="AI954" s="7"/>
      <c r="AJ954" s="7"/>
      <c r="AK954" s="8"/>
    </row>
    <row r="955" spans="2:37" ht="13" x14ac:dyDescent="0.15">
      <c r="B955" s="3"/>
      <c r="V955" s="4"/>
      <c r="AA955" s="5"/>
      <c r="AB955" s="5"/>
      <c r="AC955" s="5"/>
      <c r="AD955" s="7"/>
      <c r="AE955" s="21"/>
      <c r="AF955" s="7"/>
      <c r="AG955" s="7"/>
      <c r="AH955" s="8"/>
      <c r="AI955" s="7"/>
      <c r="AJ955" s="7"/>
      <c r="AK955" s="8"/>
    </row>
    <row r="956" spans="2:37" ht="13" x14ac:dyDescent="0.15">
      <c r="B956" s="3"/>
      <c r="V956" s="4"/>
      <c r="AA956" s="5"/>
      <c r="AB956" s="5"/>
      <c r="AC956" s="5"/>
      <c r="AD956" s="7"/>
      <c r="AE956" s="21"/>
      <c r="AF956" s="7"/>
      <c r="AG956" s="7"/>
      <c r="AH956" s="8"/>
      <c r="AI956" s="7"/>
      <c r="AJ956" s="7"/>
      <c r="AK956" s="8"/>
    </row>
    <row r="957" spans="2:37" ht="13" x14ac:dyDescent="0.15">
      <c r="B957" s="3"/>
      <c r="V957" s="4"/>
      <c r="AA957" s="5"/>
      <c r="AB957" s="5"/>
      <c r="AC957" s="5"/>
      <c r="AD957" s="7"/>
      <c r="AE957" s="21"/>
      <c r="AF957" s="7"/>
      <c r="AG957" s="7"/>
      <c r="AH957" s="8"/>
      <c r="AI957" s="7"/>
      <c r="AJ957" s="7"/>
      <c r="AK957" s="8"/>
    </row>
    <row r="958" spans="2:37" ht="13" x14ac:dyDescent="0.15">
      <c r="B958" s="3"/>
      <c r="V958" s="4"/>
      <c r="AA958" s="5"/>
      <c r="AB958" s="5"/>
      <c r="AC958" s="5"/>
      <c r="AD958" s="7"/>
      <c r="AE958" s="21"/>
      <c r="AF958" s="7"/>
      <c r="AG958" s="7"/>
      <c r="AH958" s="8"/>
      <c r="AI958" s="7"/>
      <c r="AJ958" s="7"/>
      <c r="AK958" s="8"/>
    </row>
    <row r="959" spans="2:37" ht="13" x14ac:dyDescent="0.15">
      <c r="B959" s="3"/>
      <c r="V959" s="4"/>
      <c r="AA959" s="5"/>
      <c r="AB959" s="5"/>
      <c r="AC959" s="5"/>
      <c r="AD959" s="7"/>
      <c r="AE959" s="21"/>
      <c r="AF959" s="7"/>
      <c r="AG959" s="7"/>
      <c r="AH959" s="8"/>
      <c r="AI959" s="7"/>
      <c r="AJ959" s="7"/>
      <c r="AK959" s="8"/>
    </row>
    <row r="960" spans="2:37" ht="13" x14ac:dyDescent="0.15">
      <c r="B960" s="3"/>
      <c r="V960" s="4"/>
      <c r="AA960" s="5"/>
      <c r="AB960" s="5"/>
      <c r="AC960" s="5"/>
      <c r="AD960" s="7"/>
      <c r="AE960" s="21"/>
      <c r="AF960" s="7"/>
      <c r="AG960" s="7"/>
      <c r="AH960" s="8"/>
      <c r="AI960" s="7"/>
      <c r="AJ960" s="7"/>
      <c r="AK960" s="8"/>
    </row>
    <row r="961" spans="2:37" ht="13" x14ac:dyDescent="0.15">
      <c r="B961" s="3"/>
      <c r="V961" s="4"/>
      <c r="AA961" s="5"/>
      <c r="AB961" s="5"/>
      <c r="AC961" s="5"/>
      <c r="AD961" s="7"/>
      <c r="AE961" s="21"/>
      <c r="AF961" s="7"/>
      <c r="AG961" s="7"/>
      <c r="AH961" s="8"/>
      <c r="AI961" s="7"/>
      <c r="AJ961" s="7"/>
      <c r="AK961" s="8"/>
    </row>
    <row r="962" spans="2:37" ht="13" x14ac:dyDescent="0.15">
      <c r="B962" s="3"/>
      <c r="V962" s="4"/>
      <c r="AA962" s="5"/>
      <c r="AB962" s="5"/>
      <c r="AC962" s="5"/>
      <c r="AD962" s="7"/>
      <c r="AE962" s="21"/>
      <c r="AF962" s="7"/>
      <c r="AG962" s="7"/>
      <c r="AH962" s="8"/>
      <c r="AI962" s="7"/>
      <c r="AJ962" s="7"/>
      <c r="AK962" s="8"/>
    </row>
    <row r="963" spans="2:37" ht="13" x14ac:dyDescent="0.15">
      <c r="B963" s="3"/>
      <c r="V963" s="4"/>
      <c r="AA963" s="5"/>
      <c r="AB963" s="5"/>
      <c r="AC963" s="5"/>
      <c r="AD963" s="7"/>
      <c r="AE963" s="21"/>
      <c r="AF963" s="7"/>
      <c r="AG963" s="7"/>
      <c r="AH963" s="8"/>
      <c r="AI963" s="7"/>
      <c r="AJ963" s="7"/>
      <c r="AK963" s="8"/>
    </row>
    <row r="964" spans="2:37" ht="13" x14ac:dyDescent="0.15">
      <c r="B964" s="3"/>
      <c r="V964" s="4"/>
      <c r="AA964" s="5"/>
      <c r="AB964" s="5"/>
      <c r="AC964" s="5"/>
      <c r="AD964" s="7"/>
      <c r="AE964" s="21"/>
      <c r="AF964" s="7"/>
      <c r="AG964" s="7"/>
      <c r="AH964" s="8"/>
      <c r="AI964" s="7"/>
      <c r="AJ964" s="7"/>
      <c r="AK964" s="8"/>
    </row>
    <row r="965" spans="2:37" ht="13" x14ac:dyDescent="0.15">
      <c r="B965" s="3"/>
      <c r="V965" s="4"/>
      <c r="AA965" s="5"/>
      <c r="AB965" s="5"/>
      <c r="AC965" s="5"/>
      <c r="AD965" s="7"/>
      <c r="AE965" s="21"/>
      <c r="AF965" s="7"/>
      <c r="AG965" s="7"/>
      <c r="AH965" s="8"/>
      <c r="AI965" s="7"/>
      <c r="AJ965" s="7"/>
      <c r="AK965" s="8"/>
    </row>
    <row r="966" spans="2:37" ht="13" x14ac:dyDescent="0.15">
      <c r="B966" s="3"/>
      <c r="V966" s="4"/>
      <c r="AA966" s="5"/>
      <c r="AB966" s="5"/>
      <c r="AC966" s="5"/>
      <c r="AD966" s="7"/>
      <c r="AE966" s="21"/>
      <c r="AF966" s="7"/>
      <c r="AG966" s="7"/>
      <c r="AH966" s="8"/>
      <c r="AI966" s="7"/>
      <c r="AJ966" s="7"/>
      <c r="AK966" s="8"/>
    </row>
    <row r="967" spans="2:37" ht="13" x14ac:dyDescent="0.15">
      <c r="B967" s="3"/>
      <c r="V967" s="4"/>
      <c r="AA967" s="5"/>
      <c r="AB967" s="5"/>
      <c r="AC967" s="5"/>
      <c r="AD967" s="7"/>
      <c r="AE967" s="21"/>
      <c r="AF967" s="7"/>
      <c r="AG967" s="7"/>
      <c r="AH967" s="8"/>
      <c r="AI967" s="7"/>
      <c r="AJ967" s="7"/>
      <c r="AK967" s="8"/>
    </row>
    <row r="968" spans="2:37" ht="13" x14ac:dyDescent="0.15">
      <c r="B968" s="3"/>
      <c r="V968" s="4"/>
      <c r="AA968" s="5"/>
      <c r="AB968" s="5"/>
      <c r="AC968" s="5"/>
      <c r="AD968" s="7"/>
      <c r="AE968" s="21"/>
      <c r="AF968" s="7"/>
      <c r="AG968" s="7"/>
      <c r="AH968" s="8"/>
      <c r="AI968" s="7"/>
      <c r="AJ968" s="7"/>
      <c r="AK968" s="8"/>
    </row>
    <row r="969" spans="2:37" ht="13" x14ac:dyDescent="0.15">
      <c r="B969" s="3"/>
      <c r="V969" s="4"/>
      <c r="AA969" s="5"/>
      <c r="AB969" s="5"/>
      <c r="AC969" s="5"/>
      <c r="AD969" s="7"/>
      <c r="AE969" s="21"/>
      <c r="AF969" s="7"/>
      <c r="AG969" s="7"/>
      <c r="AH969" s="8"/>
      <c r="AI969" s="7"/>
      <c r="AJ969" s="7"/>
      <c r="AK969" s="8"/>
    </row>
    <row r="970" spans="2:37" ht="13" x14ac:dyDescent="0.15">
      <c r="B970" s="3"/>
      <c r="V970" s="4"/>
      <c r="AA970" s="5"/>
      <c r="AB970" s="5"/>
      <c r="AC970" s="5"/>
      <c r="AD970" s="7"/>
      <c r="AE970" s="21"/>
      <c r="AF970" s="7"/>
      <c r="AG970" s="7"/>
      <c r="AH970" s="8"/>
      <c r="AI970" s="7"/>
      <c r="AJ970" s="7"/>
      <c r="AK970" s="8"/>
    </row>
    <row r="971" spans="2:37" ht="13" x14ac:dyDescent="0.15">
      <c r="B971" s="3"/>
      <c r="V971" s="4"/>
      <c r="AA971" s="5"/>
      <c r="AB971" s="5"/>
      <c r="AC971" s="5"/>
      <c r="AD971" s="7"/>
      <c r="AE971" s="21"/>
      <c r="AF971" s="7"/>
      <c r="AG971" s="7"/>
      <c r="AH971" s="8"/>
      <c r="AI971" s="7"/>
      <c r="AJ971" s="7"/>
      <c r="AK971" s="8"/>
    </row>
    <row r="972" spans="2:37" ht="13" x14ac:dyDescent="0.15">
      <c r="B972" s="3"/>
      <c r="V972" s="4"/>
      <c r="AA972" s="5"/>
      <c r="AB972" s="5"/>
      <c r="AC972" s="5"/>
      <c r="AD972" s="7"/>
      <c r="AE972" s="21"/>
      <c r="AF972" s="7"/>
      <c r="AG972" s="7"/>
      <c r="AH972" s="8"/>
      <c r="AI972" s="7"/>
      <c r="AJ972" s="7"/>
      <c r="AK972" s="8"/>
    </row>
    <row r="973" spans="2:37" ht="13" x14ac:dyDescent="0.15">
      <c r="B973" s="3"/>
      <c r="V973" s="4"/>
      <c r="AA973" s="5"/>
      <c r="AB973" s="5"/>
      <c r="AC973" s="5"/>
      <c r="AD973" s="7"/>
      <c r="AE973" s="21"/>
      <c r="AF973" s="7"/>
      <c r="AG973" s="7"/>
      <c r="AH973" s="8"/>
      <c r="AI973" s="7"/>
      <c r="AJ973" s="7"/>
      <c r="AK973" s="8"/>
    </row>
    <row r="974" spans="2:37" ht="13" x14ac:dyDescent="0.15">
      <c r="B974" s="3"/>
      <c r="V974" s="4"/>
      <c r="AA974" s="5"/>
      <c r="AB974" s="5"/>
      <c r="AC974" s="5"/>
      <c r="AD974" s="7"/>
      <c r="AE974" s="21"/>
      <c r="AF974" s="7"/>
      <c r="AG974" s="7"/>
      <c r="AH974" s="8"/>
      <c r="AI974" s="7"/>
      <c r="AJ974" s="7"/>
      <c r="AK974" s="8"/>
    </row>
    <row r="975" spans="2:37" ht="13" x14ac:dyDescent="0.15">
      <c r="B975" s="3"/>
      <c r="V975" s="4"/>
      <c r="AA975" s="5"/>
      <c r="AB975" s="5"/>
      <c r="AC975" s="5"/>
      <c r="AD975" s="7"/>
      <c r="AE975" s="21"/>
      <c r="AF975" s="7"/>
      <c r="AG975" s="7"/>
      <c r="AH975" s="8"/>
      <c r="AI975" s="7"/>
      <c r="AJ975" s="7"/>
      <c r="AK975" s="8"/>
    </row>
    <row r="976" spans="2:37" ht="13" x14ac:dyDescent="0.15">
      <c r="B976" s="3"/>
      <c r="V976" s="4"/>
      <c r="AA976" s="5"/>
      <c r="AB976" s="5"/>
      <c r="AC976" s="5"/>
      <c r="AD976" s="7"/>
      <c r="AE976" s="21"/>
      <c r="AF976" s="7"/>
      <c r="AG976" s="7"/>
      <c r="AH976" s="8"/>
      <c r="AI976" s="7"/>
      <c r="AJ976" s="7"/>
      <c r="AK976" s="8"/>
    </row>
    <row r="977" spans="2:37" ht="13" x14ac:dyDescent="0.15">
      <c r="B977" s="3"/>
      <c r="V977" s="4"/>
      <c r="AA977" s="5"/>
      <c r="AB977" s="5"/>
      <c r="AC977" s="5"/>
      <c r="AD977" s="7"/>
      <c r="AE977" s="21"/>
      <c r="AF977" s="7"/>
      <c r="AG977" s="7"/>
      <c r="AH977" s="8"/>
      <c r="AI977" s="7"/>
      <c r="AJ977" s="7"/>
      <c r="AK977" s="8"/>
    </row>
    <row r="978" spans="2:37" ht="13" x14ac:dyDescent="0.15">
      <c r="B978" s="3"/>
      <c r="V978" s="4"/>
      <c r="AA978" s="5"/>
      <c r="AB978" s="5"/>
      <c r="AC978" s="5"/>
      <c r="AD978" s="7"/>
      <c r="AE978" s="21"/>
      <c r="AF978" s="7"/>
      <c r="AG978" s="7"/>
      <c r="AH978" s="8"/>
      <c r="AI978" s="7"/>
      <c r="AJ978" s="7"/>
      <c r="AK978" s="8"/>
    </row>
    <row r="979" spans="2:37" ht="13" x14ac:dyDescent="0.15">
      <c r="B979" s="3"/>
      <c r="V979" s="4"/>
      <c r="AA979" s="5"/>
      <c r="AB979" s="5"/>
      <c r="AC979" s="5"/>
      <c r="AD979" s="7"/>
      <c r="AE979" s="21"/>
      <c r="AF979" s="7"/>
      <c r="AG979" s="7"/>
      <c r="AH979" s="8"/>
      <c r="AI979" s="7"/>
      <c r="AJ979" s="7"/>
      <c r="AK979" s="8"/>
    </row>
    <row r="980" spans="2:37" ht="13" x14ac:dyDescent="0.15">
      <c r="B980" s="3"/>
      <c r="V980" s="4"/>
      <c r="AA980" s="5"/>
      <c r="AB980" s="5"/>
      <c r="AC980" s="5"/>
      <c r="AD980" s="7"/>
      <c r="AE980" s="21"/>
      <c r="AF980" s="7"/>
      <c r="AG980" s="7"/>
      <c r="AH980" s="8"/>
      <c r="AI980" s="7"/>
      <c r="AJ980" s="7"/>
      <c r="AK980" s="8"/>
    </row>
    <row r="981" spans="2:37" ht="13" x14ac:dyDescent="0.15">
      <c r="B981" s="3"/>
      <c r="V981" s="4"/>
      <c r="AA981" s="5"/>
      <c r="AB981" s="5"/>
      <c r="AC981" s="5"/>
      <c r="AD981" s="7"/>
      <c r="AE981" s="21"/>
      <c r="AF981" s="7"/>
      <c r="AG981" s="7"/>
      <c r="AH981" s="8"/>
      <c r="AI981" s="7"/>
      <c r="AJ981" s="7"/>
      <c r="AK981" s="8"/>
    </row>
    <row r="982" spans="2:37" ht="13" x14ac:dyDescent="0.15">
      <c r="B982" s="3"/>
      <c r="V982" s="4"/>
      <c r="AA982" s="5"/>
      <c r="AB982" s="5"/>
      <c r="AC982" s="5"/>
      <c r="AD982" s="7"/>
      <c r="AE982" s="21"/>
      <c r="AF982" s="7"/>
      <c r="AG982" s="7"/>
      <c r="AH982" s="8"/>
      <c r="AI982" s="7"/>
      <c r="AJ982" s="7"/>
      <c r="AK982" s="8"/>
    </row>
    <row r="983" spans="2:37" ht="13" x14ac:dyDescent="0.15">
      <c r="B983" s="3"/>
      <c r="V983" s="4"/>
      <c r="AA983" s="5"/>
      <c r="AB983" s="5"/>
      <c r="AC983" s="5"/>
      <c r="AD983" s="7"/>
      <c r="AE983" s="21"/>
      <c r="AF983" s="7"/>
      <c r="AG983" s="7"/>
      <c r="AH983" s="8"/>
      <c r="AI983" s="7"/>
      <c r="AJ983" s="7"/>
      <c r="AK983" s="8"/>
    </row>
    <row r="984" spans="2:37" ht="13" x14ac:dyDescent="0.15">
      <c r="B984" s="3"/>
      <c r="V984" s="4"/>
      <c r="AA984" s="5"/>
      <c r="AB984" s="5"/>
      <c r="AC984" s="5"/>
      <c r="AD984" s="7"/>
      <c r="AE984" s="21"/>
      <c r="AF984" s="7"/>
      <c r="AG984" s="7"/>
      <c r="AH984" s="8"/>
      <c r="AI984" s="7"/>
      <c r="AJ984" s="7"/>
      <c r="AK984" s="8"/>
    </row>
    <row r="985" spans="2:37" ht="13" x14ac:dyDescent="0.15">
      <c r="B985" s="3"/>
      <c r="V985" s="4"/>
      <c r="AA985" s="5"/>
      <c r="AB985" s="5"/>
      <c r="AC985" s="5"/>
      <c r="AD985" s="7"/>
      <c r="AE985" s="21"/>
      <c r="AF985" s="7"/>
      <c r="AG985" s="7"/>
      <c r="AH985" s="8"/>
      <c r="AI985" s="7"/>
      <c r="AJ985" s="7"/>
      <c r="AK985" s="8"/>
    </row>
    <row r="986" spans="2:37" ht="13" x14ac:dyDescent="0.15">
      <c r="B986" s="3"/>
      <c r="V986" s="4"/>
      <c r="AA986" s="5"/>
      <c r="AB986" s="5"/>
      <c r="AC986" s="5"/>
      <c r="AD986" s="7"/>
      <c r="AE986" s="21"/>
      <c r="AF986" s="7"/>
      <c r="AG986" s="7"/>
      <c r="AH986" s="8"/>
      <c r="AI986" s="7"/>
      <c r="AJ986" s="7"/>
      <c r="AK986" s="8"/>
    </row>
    <row r="987" spans="2:37" ht="13" x14ac:dyDescent="0.15">
      <c r="B987" s="3"/>
      <c r="V987" s="4"/>
      <c r="AA987" s="5"/>
      <c r="AB987" s="5"/>
      <c r="AC987" s="5"/>
      <c r="AD987" s="7"/>
      <c r="AE987" s="21"/>
      <c r="AF987" s="7"/>
      <c r="AG987" s="7"/>
      <c r="AH987" s="8"/>
      <c r="AI987" s="7"/>
      <c r="AJ987" s="7"/>
      <c r="AK987" s="8"/>
    </row>
    <row r="988" spans="2:37" ht="13" x14ac:dyDescent="0.15">
      <c r="B988" s="3"/>
      <c r="V988" s="4"/>
      <c r="AA988" s="5"/>
      <c r="AB988" s="5"/>
      <c r="AC988" s="5"/>
      <c r="AD988" s="7"/>
      <c r="AE988" s="21"/>
      <c r="AF988" s="7"/>
      <c r="AG988" s="7"/>
      <c r="AH988" s="8"/>
      <c r="AI988" s="7"/>
      <c r="AJ988" s="7"/>
      <c r="AK988" s="8"/>
    </row>
    <row r="989" spans="2:37" ht="13" x14ac:dyDescent="0.15">
      <c r="B989" s="3"/>
      <c r="V989" s="4"/>
      <c r="AA989" s="5"/>
      <c r="AB989" s="5"/>
      <c r="AC989" s="5"/>
      <c r="AD989" s="7"/>
      <c r="AE989" s="21"/>
      <c r="AF989" s="7"/>
      <c r="AG989" s="7"/>
      <c r="AH989" s="8"/>
      <c r="AI989" s="7"/>
      <c r="AJ989" s="7"/>
      <c r="AK989" s="8"/>
    </row>
    <row r="990" spans="2:37" ht="13" x14ac:dyDescent="0.15">
      <c r="B990" s="3"/>
      <c r="V990" s="4"/>
      <c r="AA990" s="5"/>
      <c r="AB990" s="5"/>
      <c r="AC990" s="5"/>
      <c r="AD990" s="7"/>
      <c r="AE990" s="21"/>
      <c r="AF990" s="7"/>
      <c r="AG990" s="7"/>
      <c r="AH990" s="8"/>
      <c r="AI990" s="7"/>
      <c r="AJ990" s="7"/>
      <c r="AK990" s="8"/>
    </row>
    <row r="991" spans="2:37" ht="13" x14ac:dyDescent="0.15">
      <c r="B991" s="3"/>
      <c r="V991" s="4"/>
      <c r="AA991" s="5"/>
      <c r="AB991" s="5"/>
      <c r="AC991" s="5"/>
      <c r="AD991" s="7"/>
      <c r="AE991" s="21"/>
      <c r="AF991" s="7"/>
      <c r="AG991" s="7"/>
      <c r="AH991" s="8"/>
      <c r="AI991" s="7"/>
      <c r="AJ991" s="7"/>
      <c r="AK991" s="8"/>
    </row>
    <row r="992" spans="2:37" ht="13" x14ac:dyDescent="0.15">
      <c r="B992" s="3"/>
      <c r="V992" s="4"/>
      <c r="AA992" s="5"/>
      <c r="AB992" s="5"/>
      <c r="AC992" s="5"/>
      <c r="AD992" s="7"/>
      <c r="AE992" s="21"/>
      <c r="AF992" s="7"/>
      <c r="AG992" s="7"/>
      <c r="AH992" s="8"/>
      <c r="AI992" s="7"/>
      <c r="AJ992" s="7"/>
      <c r="AK992" s="8"/>
    </row>
    <row r="993" spans="2:37" ht="13" x14ac:dyDescent="0.15">
      <c r="B993" s="3"/>
      <c r="V993" s="4"/>
      <c r="AA993" s="5"/>
      <c r="AB993" s="5"/>
      <c r="AC993" s="5"/>
      <c r="AD993" s="7"/>
      <c r="AE993" s="21"/>
      <c r="AF993" s="7"/>
      <c r="AG993" s="7"/>
      <c r="AH993" s="8"/>
      <c r="AI993" s="7"/>
      <c r="AJ993" s="7"/>
      <c r="AK993" s="8"/>
    </row>
    <row r="994" spans="2:37" ht="13" x14ac:dyDescent="0.15">
      <c r="B994" s="3"/>
      <c r="V994" s="4"/>
      <c r="AA994" s="5"/>
      <c r="AB994" s="5"/>
      <c r="AC994" s="5"/>
      <c r="AD994" s="7"/>
      <c r="AE994" s="21"/>
      <c r="AF994" s="7"/>
      <c r="AG994" s="7"/>
      <c r="AH994" s="8"/>
      <c r="AI994" s="7"/>
      <c r="AJ994" s="7"/>
      <c r="AK994" s="8"/>
    </row>
    <row r="995" spans="2:37" ht="13" x14ac:dyDescent="0.15">
      <c r="B995" s="3"/>
      <c r="V995" s="4"/>
      <c r="AA995" s="5"/>
      <c r="AB995" s="5"/>
      <c r="AC995" s="5"/>
      <c r="AD995" s="7"/>
      <c r="AE995" s="21"/>
      <c r="AF995" s="7"/>
      <c r="AG995" s="7"/>
      <c r="AH995" s="8"/>
      <c r="AI995" s="7"/>
      <c r="AJ995" s="7"/>
      <c r="AK995" s="8"/>
    </row>
    <row r="996" spans="2:37" ht="13" x14ac:dyDescent="0.15">
      <c r="B996" s="3"/>
      <c r="V996" s="4"/>
      <c r="AA996" s="5"/>
      <c r="AB996" s="5"/>
      <c r="AC996" s="5"/>
      <c r="AD996" s="7"/>
      <c r="AE996" s="21"/>
      <c r="AF996" s="7"/>
      <c r="AG996" s="7"/>
      <c r="AH996" s="8"/>
      <c r="AI996" s="7"/>
      <c r="AJ996" s="7"/>
      <c r="AK996" s="8"/>
    </row>
    <row r="997" spans="2:37" ht="13" x14ac:dyDescent="0.15">
      <c r="B997" s="3"/>
      <c r="V997" s="4"/>
      <c r="AA997" s="5"/>
      <c r="AB997" s="5"/>
      <c r="AC997" s="5"/>
      <c r="AD997" s="7"/>
      <c r="AE997" s="21"/>
      <c r="AF997" s="7"/>
      <c r="AG997" s="7"/>
      <c r="AH997" s="8"/>
      <c r="AI997" s="7"/>
      <c r="AJ997" s="7"/>
      <c r="AK997" s="8"/>
    </row>
    <row r="998" spans="2:37" ht="13" x14ac:dyDescent="0.15">
      <c r="B998" s="3"/>
      <c r="V998" s="4"/>
      <c r="AA998" s="5"/>
      <c r="AB998" s="5"/>
      <c r="AC998" s="5"/>
      <c r="AD998" s="7"/>
      <c r="AE998" s="21"/>
      <c r="AF998" s="7"/>
      <c r="AG998" s="7"/>
      <c r="AH998" s="8"/>
      <c r="AI998" s="7"/>
      <c r="AJ998" s="7"/>
      <c r="AK998" s="8"/>
    </row>
  </sheetData>
  <mergeCells count="2">
    <mergeCell ref="V2:AC2"/>
    <mergeCell ref="AD2:AL2"/>
  </mergeCells>
  <phoneticPr fontId="6" type="noConversion"/>
  <conditionalFormatting sqref="Z1:Z998">
    <cfRule type="containsText" dxfId="4" priority="1" operator="containsText" text="Pass">
      <formula>NOT(ISERROR(SEARCH(("Pass"),(Z1))))</formula>
    </cfRule>
    <cfRule type="containsText" dxfId="3" priority="2" operator="containsText" text="Fail">
      <formula>NOT(ISERROR(SEARCH(("Fail"),(Z1))))</formula>
    </cfRule>
  </conditionalFormatting>
  <conditionalFormatting sqref="AA1:AC998">
    <cfRule type="cellIs" dxfId="2" priority="3" operator="greaterThanOrEqual">
      <formula>"75.00%"</formula>
    </cfRule>
    <cfRule type="cellIs" dxfId="1" priority="4" operator="lessThan">
      <formula>"74.99%"</formula>
    </cfRule>
  </conditionalFormatting>
  <conditionalFormatting sqref="AD1:AJ998 AK547">
    <cfRule type="containsText" dxfId="0" priority="5" operator="containsText" text="Authorize">
      <formula>NOT(ISERROR(SEARCH(("Authorize"),(AD1))))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Certificate</vt:lpstr>
      <vt:lpstr>Master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박혜령</cp:lastModifiedBy>
  <dcterms:created xsi:type="dcterms:W3CDTF">2024-12-16T16:59:40Z</dcterms:created>
  <dcterms:modified xsi:type="dcterms:W3CDTF">2024-12-16T17:41:50Z</dcterms:modified>
</cp:coreProperties>
</file>